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hban\OneDrive\Documents\"/>
    </mc:Choice>
  </mc:AlternateContent>
  <xr:revisionPtr revIDLastSave="0" documentId="8_{01CE0464-9C70-4FFA-8C70-9CE5247B974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YearlyCalendar" sheetId="2" r:id="rId1"/>
    <sheet name="Transformed Data" sheetId="3" r:id="rId2"/>
    <sheet name="Suggestion1" sheetId="4" r:id="rId3"/>
  </sheets>
  <definedNames>
    <definedName name="month">YearlyCalendar!$L$4</definedName>
    <definedName name="_xlnm.Print_Area" localSheetId="0">YearlyCalendar!$B$7:$X$67</definedName>
    <definedName name="startday">YearlyCalendar!$T$4</definedName>
    <definedName name="valuevx">42.314159</definedName>
    <definedName name="vertex42_copyright" hidden="1">"© 2013-2018 Vertex42 LLC"</definedName>
    <definedName name="vertex42_id" hidden="1">"school-district-calendar.xlsx"</definedName>
    <definedName name="vertex42_title" hidden="1">"School District Calendar Template"</definedName>
    <definedName name="year">YearlyCalendar!$D$4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49" i="2" l="1"/>
  <c r="W49" i="2"/>
  <c r="V49" i="2"/>
  <c r="U49" i="2"/>
  <c r="T49" i="2"/>
  <c r="S49" i="2"/>
  <c r="R49" i="2"/>
  <c r="H49" i="2"/>
  <c r="G49" i="2"/>
  <c r="F49" i="2"/>
  <c r="E49" i="2"/>
  <c r="D49" i="2"/>
  <c r="C49" i="2"/>
  <c r="B49" i="2"/>
  <c r="X41" i="2"/>
  <c r="W41" i="2"/>
  <c r="V41" i="2"/>
  <c r="U41" i="2"/>
  <c r="T41" i="2"/>
  <c r="S41" i="2"/>
  <c r="R41" i="2"/>
  <c r="H41" i="2"/>
  <c r="G41" i="2"/>
  <c r="F41" i="2"/>
  <c r="E41" i="2"/>
  <c r="D41" i="2"/>
  <c r="C41" i="2"/>
  <c r="B41" i="2"/>
  <c r="X33" i="2"/>
  <c r="W33" i="2"/>
  <c r="V33" i="2"/>
  <c r="U33" i="2"/>
  <c r="T33" i="2"/>
  <c r="S33" i="2"/>
  <c r="R33" i="2"/>
  <c r="H33" i="2"/>
  <c r="G33" i="2"/>
  <c r="F33" i="2"/>
  <c r="E33" i="2"/>
  <c r="D33" i="2"/>
  <c r="C33" i="2"/>
  <c r="B33" i="2"/>
  <c r="X25" i="2"/>
  <c r="W25" i="2"/>
  <c r="V25" i="2"/>
  <c r="U25" i="2"/>
  <c r="T25" i="2"/>
  <c r="S25" i="2"/>
  <c r="R25" i="2"/>
  <c r="H25" i="2"/>
  <c r="G25" i="2"/>
  <c r="F25" i="2"/>
  <c r="E25" i="2"/>
  <c r="D25" i="2"/>
  <c r="C25" i="2"/>
  <c r="B25" i="2"/>
  <c r="X17" i="2"/>
  <c r="W17" i="2"/>
  <c r="V17" i="2"/>
  <c r="U17" i="2"/>
  <c r="T17" i="2"/>
  <c r="S17" i="2"/>
  <c r="R17" i="2"/>
  <c r="H17" i="2"/>
  <c r="G17" i="2"/>
  <c r="F17" i="2"/>
  <c r="E17" i="2"/>
  <c r="D17" i="2"/>
  <c r="C17" i="2"/>
  <c r="B17" i="2"/>
  <c r="X9" i="2"/>
  <c r="W9" i="2"/>
  <c r="V9" i="2"/>
  <c r="U9" i="2"/>
  <c r="T9" i="2"/>
  <c r="S9" i="2"/>
  <c r="R9" i="2"/>
  <c r="H9" i="2"/>
  <c r="G9" i="2"/>
  <c r="F9" i="2"/>
  <c r="E9" i="2"/>
  <c r="D9" i="2"/>
  <c r="C9" i="2"/>
  <c r="B9" i="2"/>
  <c r="B8" i="2"/>
  <c r="B16" i="2" s="1"/>
  <c r="B7" i="2"/>
  <c r="B18" i="2" l="1"/>
  <c r="C18" i="2" s="1"/>
  <c r="D18" i="2" s="1"/>
  <c r="E18" i="2" s="1"/>
  <c r="F18" i="2" s="1"/>
  <c r="G18" i="2" s="1"/>
  <c r="H18" i="2" s="1"/>
  <c r="B19" i="2" s="1"/>
  <c r="C19" i="2" s="1"/>
  <c r="D19" i="2" s="1"/>
  <c r="E19" i="2" s="1"/>
  <c r="F19" i="2" s="1"/>
  <c r="G19" i="2" s="1"/>
  <c r="H19" i="2" s="1"/>
  <c r="B20" i="2" s="1"/>
  <c r="C20" i="2" s="1"/>
  <c r="D20" i="2" s="1"/>
  <c r="E20" i="2" s="1"/>
  <c r="F20" i="2" s="1"/>
  <c r="G20" i="2" s="1"/>
  <c r="H20" i="2" s="1"/>
  <c r="B21" i="2" s="1"/>
  <c r="C21" i="2" s="1"/>
  <c r="D21" i="2" s="1"/>
  <c r="E21" i="2" s="1"/>
  <c r="F21" i="2" s="1"/>
  <c r="G21" i="2" s="1"/>
  <c r="H21" i="2" s="1"/>
  <c r="B22" i="2" s="1"/>
  <c r="C22" i="2" s="1"/>
  <c r="D22" i="2" s="1"/>
  <c r="E22" i="2" s="1"/>
  <c r="F22" i="2" s="1"/>
  <c r="G22" i="2" s="1"/>
  <c r="H22" i="2" s="1"/>
  <c r="B23" i="2" s="1"/>
  <c r="C23" i="2" s="1"/>
  <c r="D23" i="2" s="1"/>
  <c r="E23" i="2" s="1"/>
  <c r="F23" i="2" s="1"/>
  <c r="G23" i="2" s="1"/>
  <c r="H23" i="2" s="1"/>
  <c r="B24" i="2"/>
  <c r="B10" i="2"/>
  <c r="C10" i="2" s="1"/>
  <c r="D10" i="2" s="1"/>
  <c r="E10" i="2" s="1"/>
  <c r="F10" i="2" s="1"/>
  <c r="G10" i="2" s="1"/>
  <c r="H10" i="2" s="1"/>
  <c r="B11" i="2" l="1"/>
  <c r="B26" i="2"/>
  <c r="C26" i="2" s="1"/>
  <c r="D26" i="2" s="1"/>
  <c r="E26" i="2" s="1"/>
  <c r="F26" i="2" s="1"/>
  <c r="G26" i="2" s="1"/>
  <c r="H26" i="2" s="1"/>
  <c r="B27" i="2" s="1"/>
  <c r="B32" i="2"/>
  <c r="C27" i="2" l="1"/>
  <c r="D27" i="2" s="1"/>
  <c r="E27" i="2" s="1"/>
  <c r="F27" i="2" s="1"/>
  <c r="G27" i="2" s="1"/>
  <c r="H27" i="2" s="1"/>
  <c r="B28" i="2" s="1"/>
  <c r="C28" i="2" s="1"/>
  <c r="D28" i="2" s="1"/>
  <c r="E28" i="2" s="1"/>
  <c r="F28" i="2" s="1"/>
  <c r="G28" i="2" s="1"/>
  <c r="H28" i="2" s="1"/>
  <c r="B29" i="2" s="1"/>
  <c r="C29" i="2" s="1"/>
  <c r="D29" i="2" s="1"/>
  <c r="E29" i="2" s="1"/>
  <c r="F29" i="2" s="1"/>
  <c r="G29" i="2" s="1"/>
  <c r="H29" i="2" s="1"/>
  <c r="B30" i="2" s="1"/>
  <c r="C30" i="2" s="1"/>
  <c r="D30" i="2" s="1"/>
  <c r="E30" i="2" s="1"/>
  <c r="F30" i="2" s="1"/>
  <c r="G30" i="2" s="1"/>
  <c r="H30" i="2" s="1"/>
  <c r="B31" i="2" s="1"/>
  <c r="C31" i="2" s="1"/>
  <c r="D31" i="2" s="1"/>
  <c r="E31" i="2" s="1"/>
  <c r="F31" i="2" s="1"/>
  <c r="G31" i="2" s="1"/>
  <c r="H31" i="2" s="1"/>
  <c r="C11" i="2"/>
  <c r="D11" i="2" s="1"/>
  <c r="E11" i="2" s="1"/>
  <c r="F11" i="2" s="1"/>
  <c r="G11" i="2" s="1"/>
  <c r="H11" i="2" s="1"/>
  <c r="B12" i="2" s="1"/>
  <c r="C12" i="2" s="1"/>
  <c r="D12" i="2" s="1"/>
  <c r="E12" i="2" s="1"/>
  <c r="F12" i="2" s="1"/>
  <c r="G12" i="2" s="1"/>
  <c r="H12" i="2" s="1"/>
  <c r="B13" i="2" s="1"/>
  <c r="C13" i="2" s="1"/>
  <c r="D13" i="2" s="1"/>
  <c r="E13" i="2" s="1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B15" i="2" s="1"/>
  <c r="C15" i="2" s="1"/>
  <c r="D15" i="2" s="1"/>
  <c r="E15" i="2" s="1"/>
  <c r="F15" i="2" s="1"/>
  <c r="G15" i="2" s="1"/>
  <c r="H15" i="2" s="1"/>
  <c r="B40" i="2"/>
  <c r="B34" i="2"/>
  <c r="C34" i="2" s="1"/>
  <c r="D34" i="2" s="1"/>
  <c r="E34" i="2" s="1"/>
  <c r="F34" i="2" s="1"/>
  <c r="G34" i="2" s="1"/>
  <c r="H34" i="2" s="1"/>
  <c r="B35" i="2" s="1"/>
  <c r="C35" i="2" s="1"/>
  <c r="D35" i="2" s="1"/>
  <c r="E35" i="2" s="1"/>
  <c r="F35" i="2" s="1"/>
  <c r="G35" i="2" s="1"/>
  <c r="H35" i="2" s="1"/>
  <c r="B36" i="2" s="1"/>
  <c r="C36" i="2" s="1"/>
  <c r="D36" i="2" s="1"/>
  <c r="E36" i="2" s="1"/>
  <c r="F36" i="2" s="1"/>
  <c r="G36" i="2" s="1"/>
  <c r="H36" i="2" s="1"/>
  <c r="B37" i="2" s="1"/>
  <c r="C37" i="2" s="1"/>
  <c r="D37" i="2" s="1"/>
  <c r="E37" i="2" s="1"/>
  <c r="F37" i="2" s="1"/>
  <c r="G37" i="2" s="1"/>
  <c r="H37" i="2" s="1"/>
  <c r="B38" i="2" s="1"/>
  <c r="C38" i="2" s="1"/>
  <c r="D38" i="2" s="1"/>
  <c r="E38" i="2" s="1"/>
  <c r="F38" i="2" s="1"/>
  <c r="G38" i="2" s="1"/>
  <c r="H38" i="2" s="1"/>
  <c r="B39" i="2" s="1"/>
  <c r="C39" i="2" s="1"/>
  <c r="D39" i="2" s="1"/>
  <c r="E39" i="2" s="1"/>
  <c r="F39" i="2" s="1"/>
  <c r="G39" i="2" s="1"/>
  <c r="H39" i="2" s="1"/>
  <c r="B42" i="2" l="1"/>
  <c r="C42" i="2" s="1"/>
  <c r="D42" i="2" s="1"/>
  <c r="E42" i="2" s="1"/>
  <c r="F42" i="2" s="1"/>
  <c r="G42" i="2" s="1"/>
  <c r="H42" i="2" s="1"/>
  <c r="B43" i="2" s="1"/>
  <c r="C43" i="2" s="1"/>
  <c r="D43" i="2" s="1"/>
  <c r="E43" i="2" s="1"/>
  <c r="F43" i="2" s="1"/>
  <c r="G43" i="2" s="1"/>
  <c r="H43" i="2" s="1"/>
  <c r="B44" i="2" s="1"/>
  <c r="C44" i="2" s="1"/>
  <c r="D44" i="2" s="1"/>
  <c r="E44" i="2" s="1"/>
  <c r="F44" i="2" s="1"/>
  <c r="G44" i="2" s="1"/>
  <c r="H44" i="2" s="1"/>
  <c r="B45" i="2" s="1"/>
  <c r="C45" i="2" s="1"/>
  <c r="D45" i="2" s="1"/>
  <c r="E45" i="2" s="1"/>
  <c r="F45" i="2" s="1"/>
  <c r="G45" i="2" s="1"/>
  <c r="H45" i="2" s="1"/>
  <c r="B46" i="2" s="1"/>
  <c r="C46" i="2" s="1"/>
  <c r="D46" i="2" s="1"/>
  <c r="E46" i="2" s="1"/>
  <c r="F46" i="2" s="1"/>
  <c r="G46" i="2" s="1"/>
  <c r="H46" i="2" s="1"/>
  <c r="B47" i="2" s="1"/>
  <c r="C47" i="2" s="1"/>
  <c r="D47" i="2" s="1"/>
  <c r="E47" i="2" s="1"/>
  <c r="F47" i="2" s="1"/>
  <c r="G47" i="2" s="1"/>
  <c r="H47" i="2" s="1"/>
  <c r="B48" i="2"/>
  <c r="B50" i="2" l="1"/>
  <c r="C50" i="2" s="1"/>
  <c r="D50" i="2" s="1"/>
  <c r="E50" i="2" s="1"/>
  <c r="F50" i="2" s="1"/>
  <c r="G50" i="2" s="1"/>
  <c r="H50" i="2" s="1"/>
  <c r="B51" i="2" s="1"/>
  <c r="C51" i="2" s="1"/>
  <c r="D51" i="2" s="1"/>
  <c r="E51" i="2" s="1"/>
  <c r="F51" i="2" s="1"/>
  <c r="G51" i="2" s="1"/>
  <c r="H51" i="2" s="1"/>
  <c r="B52" i="2" s="1"/>
  <c r="C52" i="2" s="1"/>
  <c r="D52" i="2" s="1"/>
  <c r="E52" i="2" s="1"/>
  <c r="F52" i="2" s="1"/>
  <c r="G52" i="2" s="1"/>
  <c r="H52" i="2" s="1"/>
  <c r="B53" i="2" s="1"/>
  <c r="C53" i="2" s="1"/>
  <c r="D53" i="2" s="1"/>
  <c r="E53" i="2" s="1"/>
  <c r="F53" i="2" s="1"/>
  <c r="G53" i="2" s="1"/>
  <c r="H53" i="2" s="1"/>
  <c r="B54" i="2" s="1"/>
  <c r="C54" i="2" s="1"/>
  <c r="D54" i="2" s="1"/>
  <c r="E54" i="2" s="1"/>
  <c r="F54" i="2" s="1"/>
  <c r="G54" i="2" s="1"/>
  <c r="H54" i="2" s="1"/>
  <c r="B55" i="2" s="1"/>
  <c r="C55" i="2" s="1"/>
  <c r="D55" i="2" s="1"/>
  <c r="E55" i="2" s="1"/>
  <c r="F55" i="2" s="1"/>
  <c r="G55" i="2" s="1"/>
  <c r="H55" i="2" s="1"/>
  <c r="R8" i="2"/>
  <c r="R10" i="2" l="1"/>
  <c r="S10" i="2" s="1"/>
  <c r="T10" i="2" s="1"/>
  <c r="U10" i="2" s="1"/>
  <c r="V10" i="2" s="1"/>
  <c r="W10" i="2" s="1"/>
  <c r="X10" i="2" s="1"/>
  <c r="R16" i="2"/>
  <c r="R11" i="2" l="1"/>
  <c r="S11" i="2" s="1"/>
  <c r="T11" i="2" s="1"/>
  <c r="U11" i="2" s="1"/>
  <c r="V11" i="2" s="1"/>
  <c r="W11" i="2" s="1"/>
  <c r="X11" i="2" s="1"/>
  <c r="R12" i="2" s="1"/>
  <c r="S12" i="2" s="1"/>
  <c r="T12" i="2" s="1"/>
  <c r="U12" i="2" s="1"/>
  <c r="V12" i="2" s="1"/>
  <c r="W12" i="2" s="1"/>
  <c r="X12" i="2" s="1"/>
  <c r="R13" i="2" s="1"/>
  <c r="S13" i="2" s="1"/>
  <c r="T13" i="2" s="1"/>
  <c r="U13" i="2" s="1"/>
  <c r="V13" i="2" s="1"/>
  <c r="W13" i="2" s="1"/>
  <c r="X13" i="2" s="1"/>
  <c r="R14" i="2" s="1"/>
  <c r="S14" i="2" s="1"/>
  <c r="T14" i="2" s="1"/>
  <c r="U14" i="2" s="1"/>
  <c r="V14" i="2" s="1"/>
  <c r="W14" i="2" s="1"/>
  <c r="X14" i="2" s="1"/>
  <c r="R15" i="2" s="1"/>
  <c r="S15" i="2" s="1"/>
  <c r="T15" i="2" s="1"/>
  <c r="U15" i="2" s="1"/>
  <c r="V15" i="2" s="1"/>
  <c r="W15" i="2" s="1"/>
  <c r="X15" i="2" s="1"/>
  <c r="R24" i="2"/>
  <c r="R18" i="2"/>
  <c r="S18" i="2" s="1"/>
  <c r="T18" i="2" s="1"/>
  <c r="U18" i="2" s="1"/>
  <c r="V18" i="2" s="1"/>
  <c r="W18" i="2" s="1"/>
  <c r="X18" i="2" s="1"/>
  <c r="R19" i="2" s="1"/>
  <c r="S19" i="2" s="1"/>
  <c r="T19" i="2" s="1"/>
  <c r="U19" i="2" s="1"/>
  <c r="V19" i="2" s="1"/>
  <c r="W19" i="2" s="1"/>
  <c r="X19" i="2" s="1"/>
  <c r="R20" i="2" s="1"/>
  <c r="S20" i="2" s="1"/>
  <c r="T20" i="2" s="1"/>
  <c r="U20" i="2" s="1"/>
  <c r="V20" i="2" s="1"/>
  <c r="W20" i="2" s="1"/>
  <c r="X20" i="2" s="1"/>
  <c r="R21" i="2" s="1"/>
  <c r="S21" i="2" s="1"/>
  <c r="T21" i="2" s="1"/>
  <c r="U21" i="2" s="1"/>
  <c r="V21" i="2" s="1"/>
  <c r="W21" i="2" s="1"/>
  <c r="X21" i="2" s="1"/>
  <c r="R22" i="2" s="1"/>
  <c r="S22" i="2" s="1"/>
  <c r="T22" i="2" s="1"/>
  <c r="U22" i="2" s="1"/>
  <c r="V22" i="2" s="1"/>
  <c r="W22" i="2" s="1"/>
  <c r="X22" i="2" s="1"/>
  <c r="R23" i="2" s="1"/>
  <c r="S23" i="2" s="1"/>
  <c r="T23" i="2" s="1"/>
  <c r="U23" i="2" s="1"/>
  <c r="V23" i="2" s="1"/>
  <c r="W23" i="2" s="1"/>
  <c r="X23" i="2" s="1"/>
  <c r="R26" i="2" l="1"/>
  <c r="S26" i="2" s="1"/>
  <c r="T26" i="2" s="1"/>
  <c r="U26" i="2" s="1"/>
  <c r="V26" i="2" s="1"/>
  <c r="W26" i="2" s="1"/>
  <c r="X26" i="2" s="1"/>
  <c r="R27" i="2" s="1"/>
  <c r="S27" i="2" s="1"/>
  <c r="T27" i="2" s="1"/>
  <c r="U27" i="2" s="1"/>
  <c r="V27" i="2" s="1"/>
  <c r="W27" i="2" s="1"/>
  <c r="X27" i="2" s="1"/>
  <c r="R28" i="2" s="1"/>
  <c r="S28" i="2" s="1"/>
  <c r="T28" i="2" s="1"/>
  <c r="U28" i="2" s="1"/>
  <c r="V28" i="2" s="1"/>
  <c r="W28" i="2" s="1"/>
  <c r="X28" i="2" s="1"/>
  <c r="R29" i="2" s="1"/>
  <c r="S29" i="2" s="1"/>
  <c r="T29" i="2" s="1"/>
  <c r="U29" i="2" s="1"/>
  <c r="V29" i="2" s="1"/>
  <c r="W29" i="2" s="1"/>
  <c r="X29" i="2" s="1"/>
  <c r="R30" i="2" s="1"/>
  <c r="S30" i="2" s="1"/>
  <c r="T30" i="2" s="1"/>
  <c r="U30" i="2" s="1"/>
  <c r="V30" i="2" s="1"/>
  <c r="W30" i="2" s="1"/>
  <c r="X30" i="2" s="1"/>
  <c r="R31" i="2" s="1"/>
  <c r="S31" i="2" s="1"/>
  <c r="T31" i="2" s="1"/>
  <c r="U31" i="2" s="1"/>
  <c r="V31" i="2" s="1"/>
  <c r="W31" i="2" s="1"/>
  <c r="X31" i="2" s="1"/>
  <c r="R32" i="2"/>
  <c r="R40" i="2" l="1"/>
  <c r="R34" i="2"/>
  <c r="S34" i="2" s="1"/>
  <c r="T34" i="2" s="1"/>
  <c r="U34" i="2" s="1"/>
  <c r="V34" i="2" s="1"/>
  <c r="W34" i="2" s="1"/>
  <c r="X34" i="2" s="1"/>
  <c r="R35" i="2" s="1"/>
  <c r="S35" i="2" s="1"/>
  <c r="T35" i="2" s="1"/>
  <c r="U35" i="2" s="1"/>
  <c r="V35" i="2" s="1"/>
  <c r="W35" i="2" s="1"/>
  <c r="X35" i="2" s="1"/>
  <c r="R36" i="2" s="1"/>
  <c r="S36" i="2" s="1"/>
  <c r="T36" i="2" s="1"/>
  <c r="U36" i="2" s="1"/>
  <c r="V36" i="2" s="1"/>
  <c r="W36" i="2" s="1"/>
  <c r="X36" i="2" s="1"/>
  <c r="R37" i="2" s="1"/>
  <c r="S37" i="2" s="1"/>
  <c r="T37" i="2" s="1"/>
  <c r="U37" i="2" s="1"/>
  <c r="V37" i="2" s="1"/>
  <c r="W37" i="2" s="1"/>
  <c r="X37" i="2" s="1"/>
  <c r="R38" i="2" s="1"/>
  <c r="S38" i="2" s="1"/>
  <c r="T38" i="2" s="1"/>
  <c r="U38" i="2" s="1"/>
  <c r="V38" i="2" s="1"/>
  <c r="W38" i="2" s="1"/>
  <c r="X38" i="2" s="1"/>
  <c r="R39" i="2" s="1"/>
  <c r="S39" i="2" s="1"/>
  <c r="T39" i="2" s="1"/>
  <c r="U39" i="2" s="1"/>
  <c r="V39" i="2" s="1"/>
  <c r="W39" i="2" s="1"/>
  <c r="X39" i="2" s="1"/>
  <c r="R42" i="2" l="1"/>
  <c r="S42" i="2" s="1"/>
  <c r="T42" i="2" s="1"/>
  <c r="U42" i="2" s="1"/>
  <c r="V42" i="2" s="1"/>
  <c r="W42" i="2" s="1"/>
  <c r="X42" i="2" s="1"/>
  <c r="R43" i="2" s="1"/>
  <c r="S43" i="2" s="1"/>
  <c r="T43" i="2" s="1"/>
  <c r="U43" i="2" s="1"/>
  <c r="V43" i="2" s="1"/>
  <c r="W43" i="2" s="1"/>
  <c r="X43" i="2" s="1"/>
  <c r="R44" i="2" s="1"/>
  <c r="S44" i="2" s="1"/>
  <c r="T44" i="2" s="1"/>
  <c r="U44" i="2" s="1"/>
  <c r="V44" i="2" s="1"/>
  <c r="W44" i="2" s="1"/>
  <c r="X44" i="2" s="1"/>
  <c r="R45" i="2" s="1"/>
  <c r="S45" i="2" s="1"/>
  <c r="T45" i="2" s="1"/>
  <c r="U45" i="2" s="1"/>
  <c r="V45" i="2" s="1"/>
  <c r="W45" i="2" s="1"/>
  <c r="X45" i="2" s="1"/>
  <c r="R46" i="2" s="1"/>
  <c r="S46" i="2" s="1"/>
  <c r="T46" i="2" s="1"/>
  <c r="U46" i="2" s="1"/>
  <c r="V46" i="2" s="1"/>
  <c r="W46" i="2" s="1"/>
  <c r="X46" i="2" s="1"/>
  <c r="R47" i="2" s="1"/>
  <c r="S47" i="2" s="1"/>
  <c r="T47" i="2" s="1"/>
  <c r="U47" i="2" s="1"/>
  <c r="V47" i="2" s="1"/>
  <c r="W47" i="2" s="1"/>
  <c r="X47" i="2" s="1"/>
  <c r="R48" i="2"/>
  <c r="R50" i="2" s="1"/>
  <c r="S50" i="2" s="1"/>
  <c r="T50" i="2" s="1"/>
  <c r="U50" i="2" s="1"/>
  <c r="V50" i="2" s="1"/>
  <c r="W50" i="2" s="1"/>
  <c r="X50" i="2" s="1"/>
  <c r="R51" i="2" s="1"/>
  <c r="S51" i="2" s="1"/>
  <c r="T51" i="2" s="1"/>
  <c r="U51" i="2" s="1"/>
  <c r="V51" i="2" s="1"/>
  <c r="W51" i="2" s="1"/>
  <c r="X51" i="2" s="1"/>
  <c r="R52" i="2" s="1"/>
  <c r="S52" i="2" s="1"/>
  <c r="T52" i="2" s="1"/>
  <c r="U52" i="2" s="1"/>
  <c r="V52" i="2" s="1"/>
  <c r="W52" i="2" s="1"/>
  <c r="X52" i="2" s="1"/>
  <c r="R53" i="2" s="1"/>
  <c r="S53" i="2" s="1"/>
  <c r="T53" i="2" s="1"/>
  <c r="U53" i="2" s="1"/>
  <c r="V53" i="2" s="1"/>
  <c r="W53" i="2" s="1"/>
  <c r="X53" i="2" s="1"/>
  <c r="R54" i="2" s="1"/>
  <c r="S54" i="2" s="1"/>
  <c r="T54" i="2" s="1"/>
  <c r="U54" i="2" s="1"/>
  <c r="V54" i="2" s="1"/>
  <c r="W54" i="2" s="1"/>
  <c r="X54" i="2" s="1"/>
  <c r="R55" i="2" s="1"/>
  <c r="S55" i="2" s="1"/>
  <c r="T55" i="2" s="1"/>
  <c r="U55" i="2" s="1"/>
  <c r="V55" i="2" s="1"/>
  <c r="W55" i="2" s="1"/>
  <c r="X55" i="2" s="1"/>
</calcChain>
</file>

<file path=xl/sharedStrings.xml><?xml version="1.0" encoding="utf-8"?>
<sst xmlns="http://schemas.openxmlformats.org/spreadsheetml/2006/main" count="230" uniqueCount="111">
  <si>
    <t xml:space="preserve">  School Closed</t>
  </si>
  <si>
    <t xml:space="preserve">  Early Release</t>
  </si>
  <si>
    <t>Jan 17</t>
  </si>
  <si>
    <t>Mar 24</t>
  </si>
  <si>
    <t>Labor Day</t>
  </si>
  <si>
    <t>Professional Development Day</t>
  </si>
  <si>
    <t>Martin Luther King, Jr. Day</t>
  </si>
  <si>
    <t>Spring Break</t>
  </si>
  <si>
    <t>High School Graduation</t>
  </si>
  <si>
    <t>Year:</t>
  </si>
  <si>
    <t>First Day of School for Students</t>
  </si>
  <si>
    <t>Winter Break</t>
  </si>
  <si>
    <t>INSTRUCTIONS</t>
  </si>
  <si>
    <t>Beginning Month:</t>
  </si>
  <si>
    <t>Start day:</t>
  </si>
  <si>
    <t xml:space="preserve"> 1:Sunday, 2:Monday</t>
  </si>
  <si>
    <t>«  Choose the year and beginning month</t>
  </si>
  <si>
    <t>Note: If you choose Monday as the start day, you will need to modify some of the formatting in the calendars (bold vs. non-bold days).</t>
  </si>
  <si>
    <t>«  Make a list of important dates. Enter dates as text by entering an apostrophe before the date, like 'Aug 8</t>
  </si>
  <si>
    <t>School Year Calendar Template</t>
  </si>
  <si>
    <r>
      <t>Converting the calendar to a PDF</t>
    </r>
    <r>
      <rPr>
        <sz val="8"/>
        <color theme="3" tint="-0.249977111117893"/>
        <rFont val="Arial"/>
        <family val="2"/>
      </rPr>
      <t>. To publish a school calendar on your website, you should first convert it to a PDF. The best way to do that is to either print to a PDF driver, or in Excel 2010/2013 you can go to Save As and select PDF.</t>
    </r>
  </si>
  <si>
    <r>
      <t>Changing the color scheme</t>
    </r>
    <r>
      <rPr>
        <sz val="8"/>
        <color theme="3" tint="-0.249977111117893"/>
        <rFont val="Arial"/>
        <family val="2"/>
      </rPr>
      <t>. You can change the color scheme by going to Page Layout &gt; Themes &gt; Colors.</t>
    </r>
  </si>
  <si>
    <r>
      <t>Overwriting formulas</t>
    </r>
    <r>
      <rPr>
        <sz val="8"/>
        <color theme="3" tint="-0.249977111117893"/>
        <rFont val="Arial"/>
        <family val="2"/>
      </rPr>
      <t xml:space="preserve">. You can overwrite a formula to place an "H" in place of a holiday for example. Be very careful if you copy/paste days so that you don't mess up the formulas. You can copy/paste the formulas for the days </t>
    </r>
    <r>
      <rPr>
        <i/>
        <sz val="8"/>
        <color theme="3" tint="-0.249977111117893"/>
        <rFont val="Arial"/>
        <family val="2"/>
      </rPr>
      <t>within</t>
    </r>
    <r>
      <rPr>
        <sz val="8"/>
        <color theme="3" tint="-0.249977111117893"/>
        <rFont val="Arial"/>
        <family val="2"/>
      </rPr>
      <t xml:space="preserve"> the same month, but </t>
    </r>
    <r>
      <rPr>
        <i/>
        <sz val="8"/>
        <color theme="3" tint="-0.249977111117893"/>
        <rFont val="Arial"/>
        <family val="2"/>
      </rPr>
      <t>not between</t>
    </r>
    <r>
      <rPr>
        <sz val="8"/>
        <color theme="3" tint="-0.249977111117893"/>
        <rFont val="Arial"/>
        <family val="2"/>
      </rPr>
      <t xml:space="preserve"> months.</t>
    </r>
  </si>
  <si>
    <r>
      <t>View the Print Area</t>
    </r>
    <r>
      <rPr>
        <sz val="8"/>
        <color theme="3" tint="-0.249977111117893"/>
        <rFont val="Arial"/>
        <family val="2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</si>
  <si>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r>
      <t xml:space="preserve">«  Use the </t>
    </r>
    <r>
      <rPr>
        <b/>
        <sz val="8"/>
        <color theme="3" tint="-0.249977111117893"/>
        <rFont val="Arial"/>
        <family val="2"/>
      </rPr>
      <t>Format Painter</t>
    </r>
    <r>
      <rPr>
        <sz val="8"/>
        <color theme="3" tint="-0.249977111117893"/>
        <rFont val="Arial"/>
        <family val="2"/>
      </rPr>
      <t xml:space="preserve"> to copy the format from one cell to another</t>
    </r>
  </si>
  <si>
    <r>
      <t xml:space="preserve">«  Copy and paste the </t>
    </r>
    <r>
      <rPr>
        <b/>
        <sz val="8"/>
        <color theme="3" tint="-0.249977111117893"/>
        <rFont val="Arial"/>
        <family val="2"/>
      </rPr>
      <t>Shapes</t>
    </r>
    <r>
      <rPr>
        <sz val="8"/>
        <color theme="3" tint="-0.249977111117893"/>
        <rFont val="Arial"/>
        <family val="2"/>
      </rPr>
      <t xml:space="preserve"> to highlight specific days</t>
    </r>
  </si>
  <si>
    <t>Publishing your calendar. If you want to publish a school calendar, you must ensure that it includes the following note and URL in the footer: Calendar Templates by Vertex42.com - https://www.vertex42.com/calendars/school-calendar.html</t>
  </si>
  <si>
    <t>© 2013-2018 Vertex42 LLC</t>
  </si>
  <si>
    <t>Sunnybrook Christian Academy</t>
  </si>
  <si>
    <t>www.sunnybrooklions.com</t>
  </si>
  <si>
    <t>(Office) 210.674.8000     (Fax) 210.673.4603</t>
  </si>
  <si>
    <t>1620 Pinn Road San Antonio, TX 78227</t>
  </si>
  <si>
    <t>July 5</t>
  </si>
  <si>
    <t>Sep 6</t>
  </si>
  <si>
    <t>Aug 16</t>
  </si>
  <si>
    <t>Oct 11</t>
  </si>
  <si>
    <t>Oct 15</t>
  </si>
  <si>
    <t>Nov 22-23</t>
  </si>
  <si>
    <t>Student Holiday</t>
  </si>
  <si>
    <t>Nov 24-26</t>
  </si>
  <si>
    <t>Dec 20-31</t>
  </si>
  <si>
    <t>Feb 21</t>
  </si>
  <si>
    <t>Jan 7</t>
  </si>
  <si>
    <t>Mar 14-18</t>
  </si>
  <si>
    <t>Mar 11</t>
  </si>
  <si>
    <t>Apr 8</t>
  </si>
  <si>
    <t>Battle of Flowers</t>
  </si>
  <si>
    <t>Independence Day Holiday</t>
  </si>
  <si>
    <t>Student Holiday/Staff Dev.</t>
  </si>
  <si>
    <t>Thanksgiving Break</t>
  </si>
  <si>
    <t>End of 1st Quarter</t>
  </si>
  <si>
    <t>End of 2nd Quarter</t>
  </si>
  <si>
    <t>End of 3rd Quarter</t>
  </si>
  <si>
    <t>Student Holiday/Staff Dev./Bad Weather</t>
  </si>
  <si>
    <t>Apr 15</t>
  </si>
  <si>
    <t>Good Friday</t>
  </si>
  <si>
    <t>Apr 18</t>
  </si>
  <si>
    <t>Easter Break</t>
  </si>
  <si>
    <t>May 27</t>
  </si>
  <si>
    <t>May 25</t>
  </si>
  <si>
    <t xml:space="preserve">  Bad Weather/Make Up Day</t>
  </si>
  <si>
    <t xml:space="preserve">  Student Holiday/Staff Development</t>
  </si>
  <si>
    <t xml:space="preserve"> </t>
  </si>
  <si>
    <t>Grading Periods</t>
  </si>
  <si>
    <t>1st Quarter</t>
  </si>
  <si>
    <t>Aug 16 - Oct 15</t>
  </si>
  <si>
    <t>Oct 18 - Jan 7</t>
  </si>
  <si>
    <t>2nd Quarter</t>
  </si>
  <si>
    <t>Jan 10 - Mar 11</t>
  </si>
  <si>
    <t>3rd Quarter</t>
  </si>
  <si>
    <t>Mar 21 - May 25</t>
  </si>
  <si>
    <t>4th Quarter</t>
  </si>
  <si>
    <t>Begin/End Semester</t>
  </si>
  <si>
    <t xml:space="preserve">      Student Holiday/Staff Work Day</t>
  </si>
  <si>
    <t>Last Day of School/End of 4th Quarter</t>
  </si>
  <si>
    <t xml:space="preserve">2021-22 SAT Administration Dates </t>
  </si>
  <si>
    <t>Sept 8</t>
  </si>
  <si>
    <t>Oct 2</t>
  </si>
  <si>
    <t>Nov 6</t>
  </si>
  <si>
    <t>Dec 4</t>
  </si>
  <si>
    <t>Mar 12</t>
  </si>
  <si>
    <t>May 7</t>
  </si>
  <si>
    <t>Jun 4</t>
  </si>
  <si>
    <t>IMPORTANT DETAIL</t>
  </si>
  <si>
    <t>In order to insert an Idea that uses a PivotTable or formula, your data was organized in columns with a single header row.</t>
  </si>
  <si>
    <t>S</t>
  </si>
  <si>
    <t>M</t>
  </si>
  <si>
    <t>T</t>
  </si>
  <si>
    <t>W</t>
  </si>
  <si>
    <t>T2</t>
  </si>
  <si>
    <t>F</t>
  </si>
  <si>
    <t>S2</t>
  </si>
  <si>
    <t>Field8</t>
  </si>
  <si>
    <t>Field10</t>
  </si>
  <si>
    <t>Field11</t>
  </si>
  <si>
    <t>Field12</t>
  </si>
  <si>
    <t>Field13</t>
  </si>
  <si>
    <t>Field14</t>
  </si>
  <si>
    <t>Field15</t>
  </si>
  <si>
    <t>Field16</t>
  </si>
  <si>
    <t>S3</t>
  </si>
  <si>
    <t>M2</t>
  </si>
  <si>
    <t>T3</t>
  </si>
  <si>
    <t>W2</t>
  </si>
  <si>
    <t>T4</t>
  </si>
  <si>
    <t>F2</t>
  </si>
  <si>
    <t>S4</t>
  </si>
  <si>
    <t>Count of S</t>
  </si>
  <si>
    <t>Row Labels</t>
  </si>
  <si>
    <t>(blank)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</si>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</sst>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"/>
    <numFmt numFmtId="165" formatCode="mmmm\ yyyy"/>
  </numFmts>
  <fonts count="48" x14ac:knownFonts="1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b/>
      <sz val="10"/>
      <color indexed="16"/>
      <name val="Arial"/>
      <family val="2"/>
    </font>
    <font>
      <sz val="10"/>
      <name val="Arial"/>
      <family val="2"/>
    </font>
    <font>
      <u/>
      <sz val="8"/>
      <color indexed="12"/>
      <name val="Verdana"/>
      <family val="2"/>
    </font>
    <font>
      <sz val="8"/>
      <name val="Tahoma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4"/>
      <color theme="4" tint="-0.249977111117893"/>
      <name val="Arial"/>
      <family val="2"/>
    </font>
    <font>
      <b/>
      <sz val="9"/>
      <color theme="0"/>
      <name val="Arial"/>
      <family val="2"/>
    </font>
    <font>
      <b/>
      <sz val="14"/>
      <color theme="3" tint="-0.249977111117893"/>
      <name val="Arial"/>
      <family val="2"/>
    </font>
    <font>
      <sz val="8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i/>
      <sz val="8"/>
      <color theme="3" tint="-0.249977111117893"/>
      <name val="Arial"/>
      <family val="2"/>
    </font>
    <font>
      <sz val="9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b/>
      <sz val="12"/>
      <color rgb="FF4472C4"/>
      <name val="Calibri"/>
      <family val="2"/>
    </font>
    <font>
      <sz val="11"/>
      <color rgb="FF333333"/>
      <name val="Calibri"/>
      <family val="2"/>
    </font>
    <font>
      <u/>
      <sz val="10"/>
      <color rgb="FF0000FF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61"/>
      </patternFill>
    </fill>
    <fill>
      <patternFill patternType="solid">
        <fgColor indexed="51"/>
      </patternFill>
    </fill>
    <fill>
      <patternFill patternType="solid">
        <fgColor indexed="40"/>
      </patternFill>
    </fill>
    <fill>
      <patternFill patternType="solid">
        <fgColor indexed="14"/>
      </patternFill>
    </fill>
    <fill>
      <patternFill patternType="solid">
        <fgColor indexed="2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0"/>
      </patternFill>
    </fill>
    <fill>
      <patternFill patternType="solid">
        <fgColor theme="4" tint="-0.249977111117893"/>
        <bgColor indexed="60"/>
      </patternFill>
    </fill>
    <fill>
      <patternFill patternType="lightUp">
        <fgColor theme="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medium">
        <color indexed="40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</borders>
  <cellStyleXfs count="44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1" applyNumberFormat="0" applyAlignment="0" applyProtection="0"/>
    <xf numFmtId="0" fontId="23" fillId="18" borderId="2" applyNumberFormat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9" fillId="3" borderId="1" applyNumberFormat="0" applyAlignment="0" applyProtection="0"/>
    <xf numFmtId="0" fontId="30" fillId="0" borderId="5" applyNumberFormat="0" applyFill="0" applyAlignment="0" applyProtection="0"/>
    <xf numFmtId="0" fontId="31" fillId="6" borderId="0" applyNumberFormat="0" applyBorder="0" applyAlignment="0" applyProtection="0"/>
    <xf numFmtId="0" fontId="5" fillId="6" borderId="6" applyNumberFormat="0" applyFont="0" applyAlignment="0" applyProtection="0"/>
    <xf numFmtId="0" fontId="32" fillId="17" borderId="7" applyNumberFormat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</cellStyleXfs>
  <cellXfs count="83">
    <xf numFmtId="0" fontId="0" fillId="0" borderId="0" xfId="0"/>
    <xf numFmtId="0" fontId="3" fillId="20" borderId="0" xfId="0" applyFont="1" applyFill="1"/>
    <xf numFmtId="0" fontId="0" fillId="0" borderId="0" xfId="0" applyBorder="1"/>
    <xf numFmtId="0" fontId="8" fillId="0" borderId="0" xfId="0" applyFont="1"/>
    <xf numFmtId="0" fontId="9" fillId="0" borderId="0" xfId="0" applyFont="1"/>
    <xf numFmtId="0" fontId="5" fillId="0" borderId="0" xfId="0" applyFont="1"/>
    <xf numFmtId="0" fontId="11" fillId="20" borderId="0" xfId="0" applyFont="1" applyFill="1"/>
    <xf numFmtId="0" fontId="4" fillId="20" borderId="0" xfId="0" applyFont="1" applyFill="1" applyBorder="1" applyAlignment="1">
      <alignment horizontal="center"/>
    </xf>
    <xf numFmtId="0" fontId="5" fillId="20" borderId="0" xfId="0" applyFont="1" applyFill="1"/>
    <xf numFmtId="0" fontId="11" fillId="0" borderId="9" xfId="0" applyFont="1" applyFill="1" applyBorder="1" applyAlignment="1">
      <alignment horizontal="center"/>
    </xf>
    <xf numFmtId="0" fontId="13" fillId="20" borderId="0" xfId="0" applyFont="1" applyFill="1" applyAlignment="1">
      <alignment vertical="center"/>
    </xf>
    <xf numFmtId="0" fontId="14" fillId="0" borderId="9" xfId="0" applyFont="1" applyFill="1" applyBorder="1" applyAlignment="1">
      <alignment horizontal="center"/>
    </xf>
    <xf numFmtId="0" fontId="14" fillId="20" borderId="0" xfId="0" applyFont="1" applyFill="1"/>
    <xf numFmtId="0" fontId="9" fillId="0" borderId="0" xfId="0" applyFont="1" applyBorder="1"/>
    <xf numFmtId="0" fontId="8" fillId="20" borderId="10" xfId="0" applyFont="1" applyFill="1" applyBorder="1" applyAlignment="1">
      <alignment horizontal="center"/>
    </xf>
    <xf numFmtId="0" fontId="8" fillId="20" borderId="11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164" fontId="17" fillId="0" borderId="12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0" fontId="8" fillId="0" borderId="0" xfId="0" applyFont="1" applyBorder="1"/>
    <xf numFmtId="0" fontId="4" fillId="0" borderId="0" xfId="0" applyFont="1" applyBorder="1"/>
    <xf numFmtId="0" fontId="8" fillId="0" borderId="0" xfId="0" applyFont="1" applyBorder="1" applyAlignment="1"/>
    <xf numFmtId="164" fontId="8" fillId="0" borderId="10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10" fillId="0" borderId="13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0" fontId="16" fillId="20" borderId="0" xfId="28" applyNumberFormat="1" applyFont="1" applyFill="1" applyAlignment="1">
      <alignment horizontal="right" vertical="center"/>
    </xf>
    <xf numFmtId="0" fontId="36" fillId="0" borderId="0" xfId="0" applyFont="1" applyAlignment="1">
      <alignment vertical="center"/>
    </xf>
    <xf numFmtId="0" fontId="14" fillId="20" borderId="0" xfId="0" applyFont="1" applyFill="1" applyAlignment="1">
      <alignment horizontal="right"/>
    </xf>
    <xf numFmtId="0" fontId="5" fillId="20" borderId="0" xfId="0" applyFont="1" applyFill="1" applyAlignment="1">
      <alignment horizontal="right"/>
    </xf>
    <xf numFmtId="0" fontId="12" fillId="20" borderId="0" xfId="35" applyFont="1" applyFill="1" applyAlignment="1" applyProtection="1">
      <alignment horizontal="right"/>
    </xf>
    <xf numFmtId="0" fontId="0" fillId="20" borderId="0" xfId="0" applyFill="1"/>
    <xf numFmtId="0" fontId="6" fillId="20" borderId="0" xfId="0" applyFont="1" applyFill="1" applyAlignment="1">
      <alignment horizontal="right"/>
    </xf>
    <xf numFmtId="0" fontId="7" fillId="20" borderId="0" xfId="0" applyFont="1" applyFill="1"/>
    <xf numFmtId="0" fontId="4" fillId="20" borderId="0" xfId="0" applyFont="1" applyFill="1" applyAlignment="1">
      <alignment horizontal="center"/>
    </xf>
    <xf numFmtId="0" fontId="4" fillId="0" borderId="0" xfId="0" applyFont="1"/>
    <xf numFmtId="0" fontId="8" fillId="20" borderId="0" xfId="0" applyFont="1" applyFill="1" applyBorder="1" applyAlignment="1">
      <alignment horizontal="center"/>
    </xf>
    <xf numFmtId="0" fontId="10" fillId="21" borderId="0" xfId="0" applyFont="1" applyFill="1" applyBorder="1"/>
    <xf numFmtId="164" fontId="17" fillId="23" borderId="6" xfId="0" applyNumberFormat="1" applyFont="1" applyFill="1" applyBorder="1" applyAlignment="1">
      <alignment horizontal="center"/>
    </xf>
    <xf numFmtId="164" fontId="38" fillId="24" borderId="6" xfId="0" applyNumberFormat="1" applyFont="1" applyFill="1" applyBorder="1" applyAlignment="1">
      <alignment horizontal="center"/>
    </xf>
    <xf numFmtId="164" fontId="17" fillId="25" borderId="6" xfId="0" applyNumberFormat="1" applyFont="1" applyFill="1" applyBorder="1" applyAlignment="1">
      <alignment horizontal="center"/>
    </xf>
    <xf numFmtId="0" fontId="4" fillId="0" borderId="21" xfId="0" quotePrefix="1" applyFont="1" applyBorder="1"/>
    <xf numFmtId="0" fontId="4" fillId="0" borderId="21" xfId="0" applyFont="1" applyBorder="1"/>
    <xf numFmtId="0" fontId="4" fillId="0" borderId="21" xfId="0" applyFont="1" applyBorder="1" applyAlignment="1">
      <alignment horizontal="right"/>
    </xf>
    <xf numFmtId="0" fontId="4" fillId="0" borderId="22" xfId="0" quotePrefix="1" applyFont="1" applyBorder="1"/>
    <xf numFmtId="0" fontId="4" fillId="0" borderId="22" xfId="0" applyFont="1" applyBorder="1"/>
    <xf numFmtId="0" fontId="4" fillId="0" borderId="22" xfId="0" applyFont="1" applyBorder="1" applyAlignment="1">
      <alignment horizontal="right"/>
    </xf>
    <xf numFmtId="0" fontId="10" fillId="0" borderId="22" xfId="0" applyFont="1" applyBorder="1"/>
    <xf numFmtId="0" fontId="39" fillId="20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0" applyFont="1"/>
    <xf numFmtId="0" fontId="43" fillId="0" borderId="0" xfId="0" applyFont="1"/>
    <xf numFmtId="0" fontId="44" fillId="0" borderId="0" xfId="0" applyFont="1" applyAlignment="1">
      <alignment vertical="center"/>
    </xf>
    <xf numFmtId="0" fontId="4" fillId="0" borderId="21" xfId="0" quotePrefix="1" applyFont="1" applyBorder="1" applyAlignment="1"/>
    <xf numFmtId="0" fontId="4" fillId="0" borderId="22" xfId="0" quotePrefix="1" applyFont="1" applyBorder="1" applyAlignment="1"/>
    <xf numFmtId="16" fontId="4" fillId="0" borderId="22" xfId="0" quotePrefix="1" applyNumberFormat="1" applyFont="1" applyBorder="1"/>
    <xf numFmtId="0" fontId="4" fillId="0" borderId="21" xfId="0" quotePrefix="1" applyFon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 vertical="top"/>
    </xf>
    <xf numFmtId="0" fontId="46" fillId="0" borderId="0" xfId="0" applyFont="1" applyAlignment="1">
      <alignment horizontal="left" vertical="top"/>
    </xf>
    <xf numFmtId="0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pivotButton="1"/>
    <xf numFmtId="0" fontId="40" fillId="0" borderId="0" xfId="0" applyFont="1" applyAlignment="1">
      <alignment horizontal="left" vertical="top" wrapText="1"/>
    </xf>
    <xf numFmtId="165" fontId="18" fillId="22" borderId="10" xfId="0" applyNumberFormat="1" applyFont="1" applyFill="1" applyBorder="1" applyAlignment="1">
      <alignment horizontal="center" vertical="center"/>
    </xf>
    <xf numFmtId="165" fontId="8" fillId="22" borderId="0" xfId="0" applyNumberFormat="1" applyFont="1" applyFill="1" applyBorder="1"/>
    <xf numFmtId="165" fontId="8" fillId="22" borderId="11" xfId="0" applyNumberFormat="1" applyFont="1" applyFill="1" applyBorder="1"/>
    <xf numFmtId="0" fontId="41" fillId="0" borderId="0" xfId="0" applyFont="1" applyAlignment="1">
      <alignment horizontal="left" vertical="top" wrapText="1"/>
    </xf>
    <xf numFmtId="165" fontId="18" fillId="22" borderId="16" xfId="0" applyNumberFormat="1" applyFont="1" applyFill="1" applyBorder="1" applyAlignment="1">
      <alignment horizontal="center" vertical="center"/>
    </xf>
    <xf numFmtId="165" fontId="8" fillId="22" borderId="17" xfId="0" applyNumberFormat="1" applyFont="1" applyFill="1" applyBorder="1"/>
    <xf numFmtId="165" fontId="8" fillId="22" borderId="18" xfId="0" applyNumberFormat="1" applyFont="1" applyFill="1" applyBorder="1"/>
    <xf numFmtId="0" fontId="37" fillId="0" borderId="0" xfId="0" applyFont="1" applyFill="1" applyBorder="1" applyAlignment="1">
      <alignment horizontal="center" vertical="center"/>
    </xf>
    <xf numFmtId="0" fontId="10" fillId="20" borderId="0" xfId="0" applyFont="1" applyFill="1" applyBorder="1" applyAlignment="1">
      <alignment horizontal="center"/>
    </xf>
    <xf numFmtId="0" fontId="2" fillId="20" borderId="0" xfId="35" applyFill="1" applyBorder="1" applyAlignment="1" applyProtection="1">
      <alignment horizontal="center"/>
    </xf>
    <xf numFmtId="0" fontId="15" fillId="20" borderId="0" xfId="35" applyFont="1" applyFill="1" applyAlignment="1" applyProtection="1">
      <alignment horizontal="left"/>
    </xf>
    <xf numFmtId="0" fontId="14" fillId="0" borderId="1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47" fillId="20" borderId="0" xfId="35" applyFont="1" applyFill="1" applyBorder="1" applyAlignment="1" applyProtection="1">
      <alignment horizontal="center"/>
    </xf>
    <xf numFmtId="0" fontId="4" fillId="0" borderId="21" xfId="0" applyFont="1" applyBorder="1" applyAlignment="1"/>
    <xf numFmtId="0" fontId="4" fillId="0" borderId="22" xfId="0" applyFont="1" applyBorder="1" applyAlignment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24">
    <dxf>
      <numFmt numFmtId="164" formatCode="d"/>
    </dxf>
    <dxf>
      <numFmt numFmtId="164" formatCode="d"/>
    </dxf>
    <dxf>
      <numFmt numFmtId="164" formatCode="d"/>
    </dxf>
    <dxf>
      <numFmt numFmtId="164" formatCode="d"/>
    </dxf>
    <dxf>
      <numFmt numFmtId="164" formatCode="d"/>
    </dxf>
    <dxf>
      <numFmt numFmtId="164" formatCode="d"/>
    </dxf>
    <dxf>
      <numFmt numFmtId="164" formatCode="d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d"/>
    </dxf>
    <dxf>
      <numFmt numFmtId="164" formatCode="d"/>
    </dxf>
    <dxf>
      <numFmt numFmtId="164" formatCode="d"/>
    </dxf>
    <dxf>
      <numFmt numFmtId="164" formatCode="d"/>
    </dxf>
    <dxf>
      <numFmt numFmtId="164" formatCode="d"/>
    </dxf>
    <dxf>
      <numFmt numFmtId="164" formatCode="d"/>
    </dxf>
    <dxf>
      <numFmt numFmtId="164" formatCode="d"/>
    </dxf>
    <dxf>
      <numFmt numFmtId="0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[2021-2022 Academic Calendar.xlsx]Suggestion1!PivotTable1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'S' by 'Field15'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Suggestion1!$B$2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Suggestion1!$A$3:$A$23</c:f>
              <c:strCache>
                <c:ptCount val="20"/>
                <c:pt idx="0">
                  <c:v>(blank)</c:v>
                </c:pt>
                <c:pt idx="1">
                  <c:v>Martin Luther King, Jr. Day</c:v>
                </c:pt>
                <c:pt idx="2">
                  <c:v>Student Holiday/Staff Dev.</c:v>
                </c:pt>
                <c:pt idx="3">
                  <c:v>Spring Break</c:v>
                </c:pt>
                <c:pt idx="4">
                  <c:v>End of 2nd Quarter</c:v>
                </c:pt>
                <c:pt idx="5">
                  <c:v>Thanksgiving Break</c:v>
                </c:pt>
                <c:pt idx="6">
                  <c:v>Good Friday</c:v>
                </c:pt>
                <c:pt idx="7">
                  <c:v>Professional Development Day</c:v>
                </c:pt>
                <c:pt idx="8">
                  <c:v>High School Graduation</c:v>
                </c:pt>
                <c:pt idx="9">
                  <c:v>Student Holiday</c:v>
                </c:pt>
                <c:pt idx="10">
                  <c:v>Independence Day Holiday</c:v>
                </c:pt>
                <c:pt idx="11">
                  <c:v>Student Holiday/Staff Dev./Bad Weather</c:v>
                </c:pt>
                <c:pt idx="12">
                  <c:v>Battle of Flowers</c:v>
                </c:pt>
                <c:pt idx="13">
                  <c:v>End of 1st Quarter</c:v>
                </c:pt>
                <c:pt idx="14">
                  <c:v>Winter Break</c:v>
                </c:pt>
                <c:pt idx="15">
                  <c:v>Last Day of School/End of 4th Quarter</c:v>
                </c:pt>
                <c:pt idx="16">
                  <c:v>Labor Day</c:v>
                </c:pt>
                <c:pt idx="17">
                  <c:v>First Day of School for Students</c:v>
                </c:pt>
                <c:pt idx="18">
                  <c:v>End of 3rd Quarter</c:v>
                </c:pt>
                <c:pt idx="19">
                  <c:v>Easter Break</c:v>
                </c:pt>
              </c:strCache>
            </c:strRef>
          </c:cat>
          <c:val>
            <c:numRef>
              <c:f>Suggestion1!$B$3:$B$23</c:f>
              <c:numCache>
                <c:formatCode>General</c:formatCode>
                <c:ptCount val="20"/>
                <c:pt idx="0">
                  <c:v>20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DA-4528-BB62-B03A4174C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-30"/>
        <c:axId val="646887472"/>
        <c:axId val="646887144"/>
      </c:barChart>
      <c:catAx>
        <c:axId val="646887472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Field15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887144"/>
        <c:crosses val="autoZero"/>
        <c:auto val="1"/>
        <c:lblAlgn val="ctr"/>
        <c:lblOffset val="100"/>
        <c:noMultiLvlLbl val="0"/>
      </c:catAx>
      <c:valAx>
        <c:axId val="646887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887472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SCA" TargetMode="Externa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65</xdr:row>
      <xdr:rowOff>22860</xdr:rowOff>
    </xdr:from>
    <xdr:to>
      <xdr:col>18</xdr:col>
      <xdr:colOff>0</xdr:colOff>
      <xdr:row>66</xdr:row>
      <xdr:rowOff>22860</xdr:rowOff>
    </xdr:to>
    <xdr:sp macro="" textlink="">
      <xdr:nvSpPr>
        <xdr:cNvPr id="1102" name="Oval 78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rrowheads="1"/>
        </xdr:cNvSpPr>
      </xdr:nvSpPr>
      <xdr:spPr bwMode="auto">
        <a:xfrm>
          <a:off x="4846320" y="10203180"/>
          <a:ext cx="266700" cy="17526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16</xdr:col>
      <xdr:colOff>175260</xdr:colOff>
      <xdr:row>63</xdr:row>
      <xdr:rowOff>129540</xdr:rowOff>
    </xdr:from>
    <xdr:to>
      <xdr:col>17</xdr:col>
      <xdr:colOff>259080</xdr:colOff>
      <xdr:row>64</xdr:row>
      <xdr:rowOff>144780</xdr:rowOff>
    </xdr:to>
    <xdr:sp macro="" textlink="">
      <xdr:nvSpPr>
        <xdr:cNvPr id="1121" name="AutoShape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rrowheads="1"/>
        </xdr:cNvSpPr>
      </xdr:nvSpPr>
      <xdr:spPr bwMode="auto">
        <a:xfrm>
          <a:off x="4838700" y="9966960"/>
          <a:ext cx="266700" cy="182880"/>
        </a:xfrm>
        <a:prstGeom prst="triangle">
          <a:avLst>
            <a:gd name="adj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21</xdr:col>
      <xdr:colOff>0</xdr:colOff>
      <xdr:row>0</xdr:row>
      <xdr:rowOff>9525</xdr:rowOff>
    </xdr:from>
    <xdr:to>
      <xdr:col>25</xdr:col>
      <xdr:colOff>0</xdr:colOff>
      <xdr:row>1</xdr:row>
      <xdr:rowOff>0</xdr:rowOff>
    </xdr:to>
    <xdr:pic>
      <xdr:nvPicPr>
        <xdr:cNvPr id="1126" name="Picture 102" descr="vertex42_logo_transparent_s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9525"/>
          <a:ext cx="9620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259080</xdr:colOff>
      <xdr:row>19</xdr:row>
      <xdr:rowOff>99060</xdr:rowOff>
    </xdr:from>
    <xdr:to>
      <xdr:col>19</xdr:col>
      <xdr:colOff>18313</xdr:colOff>
      <xdr:row>20</xdr:row>
      <xdr:rowOff>147845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F674EEB2-BC68-4721-A894-028A40FE6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05400" y="3208020"/>
          <a:ext cx="292633" cy="20118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17</xdr:row>
      <xdr:rowOff>137160</xdr:rowOff>
    </xdr:from>
    <xdr:to>
      <xdr:col>5</xdr:col>
      <xdr:colOff>32030</xdr:colOff>
      <xdr:row>19</xdr:row>
      <xdr:rowOff>39642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9EAAECF7-B704-44A8-87A5-4B92C031A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6320" y="2941320"/>
          <a:ext cx="298730" cy="207282"/>
        </a:xfrm>
        <a:prstGeom prst="rect">
          <a:avLst/>
        </a:prstGeom>
      </xdr:spPr>
    </xdr:pic>
    <xdr:clientData/>
  </xdr:twoCellAnchor>
  <xdr:twoCellAnchor editAs="oneCell">
    <xdr:from>
      <xdr:col>4</xdr:col>
      <xdr:colOff>251460</xdr:colOff>
      <xdr:row>17</xdr:row>
      <xdr:rowOff>137160</xdr:rowOff>
    </xdr:from>
    <xdr:to>
      <xdr:col>6</xdr:col>
      <xdr:colOff>16790</xdr:colOff>
      <xdr:row>19</xdr:row>
      <xdr:rowOff>39642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251FE59B-1398-4FEB-B8A8-2AD98702D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87780" y="2941320"/>
          <a:ext cx="298730" cy="20728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17</xdr:row>
      <xdr:rowOff>137160</xdr:rowOff>
    </xdr:from>
    <xdr:to>
      <xdr:col>7</xdr:col>
      <xdr:colOff>32030</xdr:colOff>
      <xdr:row>19</xdr:row>
      <xdr:rowOff>39642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E1F2A935-AD54-467B-9D18-A74BD7320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69720" y="2941320"/>
          <a:ext cx="298730" cy="207282"/>
        </a:xfrm>
        <a:prstGeom prst="rect">
          <a:avLst/>
        </a:prstGeom>
      </xdr:spPr>
    </xdr:pic>
    <xdr:clientData/>
  </xdr:twoCellAnchor>
  <xdr:twoCellAnchor editAs="oneCell">
    <xdr:from>
      <xdr:col>1</xdr:col>
      <xdr:colOff>259080</xdr:colOff>
      <xdr:row>43</xdr:row>
      <xdr:rowOff>137160</xdr:rowOff>
    </xdr:from>
    <xdr:to>
      <xdr:col>3</xdr:col>
      <xdr:colOff>24410</xdr:colOff>
      <xdr:row>45</xdr:row>
      <xdr:rowOff>39642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E4CC2A6-6348-4C8D-A8C2-3CDE32140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95300" y="6888480"/>
          <a:ext cx="298730" cy="207282"/>
        </a:xfrm>
        <a:prstGeom prst="rect">
          <a:avLst/>
        </a:prstGeom>
      </xdr:spPr>
    </xdr:pic>
    <xdr:clientData/>
  </xdr:twoCellAnchor>
  <xdr:twoCellAnchor editAs="oneCell">
    <xdr:from>
      <xdr:col>2</xdr:col>
      <xdr:colOff>243840</xdr:colOff>
      <xdr:row>43</xdr:row>
      <xdr:rowOff>137160</xdr:rowOff>
    </xdr:from>
    <xdr:to>
      <xdr:col>4</xdr:col>
      <xdr:colOff>9170</xdr:colOff>
      <xdr:row>45</xdr:row>
      <xdr:rowOff>39642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34625BD-73DE-48F1-A578-C1A5077A0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46760" y="6888480"/>
          <a:ext cx="298730" cy="207282"/>
        </a:xfrm>
        <a:prstGeom prst="rect">
          <a:avLst/>
        </a:prstGeom>
      </xdr:spPr>
    </xdr:pic>
    <xdr:clientData/>
  </xdr:twoCellAnchor>
  <xdr:twoCellAnchor>
    <xdr:from>
      <xdr:col>6</xdr:col>
      <xdr:colOff>175260</xdr:colOff>
      <xdr:row>65</xdr:row>
      <xdr:rowOff>38100</xdr:rowOff>
    </xdr:from>
    <xdr:to>
      <xdr:col>7</xdr:col>
      <xdr:colOff>76200</xdr:colOff>
      <xdr:row>66</xdr:row>
      <xdr:rowOff>15240</xdr:rowOff>
    </xdr:to>
    <xdr:sp macro="" textlink="">
      <xdr:nvSpPr>
        <xdr:cNvPr id="6" name="Left Brace 5">
          <a:extLst>
            <a:ext uri="{FF2B5EF4-FFF2-40B4-BE49-F238E27FC236}">
              <a16:creationId xmlns:a16="http://schemas.microsoft.com/office/drawing/2014/main" id="{9C424327-0476-4401-872E-B27217FD91EC}"/>
            </a:ext>
          </a:extLst>
        </xdr:cNvPr>
        <xdr:cNvSpPr/>
      </xdr:nvSpPr>
      <xdr:spPr>
        <a:xfrm>
          <a:off x="1744980" y="10210800"/>
          <a:ext cx="167640" cy="14478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137160</xdr:colOff>
      <xdr:row>65</xdr:row>
      <xdr:rowOff>38100</xdr:rowOff>
    </xdr:from>
    <xdr:to>
      <xdr:col>8</xdr:col>
      <xdr:colOff>76200</xdr:colOff>
      <xdr:row>66</xdr:row>
      <xdr:rowOff>15240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97BFE089-39B8-4B67-B891-B49286BCF226}"/>
            </a:ext>
          </a:extLst>
        </xdr:cNvPr>
        <xdr:cNvSpPr/>
      </xdr:nvSpPr>
      <xdr:spPr>
        <a:xfrm>
          <a:off x="1973580" y="10210800"/>
          <a:ext cx="205740" cy="14478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236220</xdr:colOff>
      <xdr:row>19</xdr:row>
      <xdr:rowOff>0</xdr:rowOff>
    </xdr:from>
    <xdr:to>
      <xdr:col>2</xdr:col>
      <xdr:colOff>121920</xdr:colOff>
      <xdr:row>19</xdr:row>
      <xdr:rowOff>144780</xdr:rowOff>
    </xdr:to>
    <xdr:sp macro="" textlink="">
      <xdr:nvSpPr>
        <xdr:cNvPr id="26" name="Left Brace 25">
          <a:extLst>
            <a:ext uri="{FF2B5EF4-FFF2-40B4-BE49-F238E27FC236}">
              <a16:creationId xmlns:a16="http://schemas.microsoft.com/office/drawing/2014/main" id="{D290D666-196D-4162-98FB-331299570AD9}"/>
            </a:ext>
          </a:extLst>
        </xdr:cNvPr>
        <xdr:cNvSpPr/>
      </xdr:nvSpPr>
      <xdr:spPr>
        <a:xfrm>
          <a:off x="472440" y="3124200"/>
          <a:ext cx="152400" cy="14478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 b="1" i="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</xdr:col>
      <xdr:colOff>236220</xdr:colOff>
      <xdr:row>36</xdr:row>
      <xdr:rowOff>7620</xdr:rowOff>
    </xdr:from>
    <xdr:to>
      <xdr:col>2</xdr:col>
      <xdr:colOff>145366</xdr:colOff>
      <xdr:row>37</xdr:row>
      <xdr:rowOff>7620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455B6E1-6FC6-4BB1-A547-CFABA054D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2440" y="5699760"/>
          <a:ext cx="175846" cy="152400"/>
        </a:xfrm>
        <a:prstGeom prst="rect">
          <a:avLst/>
        </a:prstGeom>
      </xdr:spPr>
    </xdr:pic>
    <xdr:clientData/>
  </xdr:twoCellAnchor>
  <xdr:twoCellAnchor editAs="oneCell">
    <xdr:from>
      <xdr:col>17</xdr:col>
      <xdr:colOff>228600</xdr:colOff>
      <xdr:row>10</xdr:row>
      <xdr:rowOff>144780</xdr:rowOff>
    </xdr:from>
    <xdr:to>
      <xdr:col>18</xdr:col>
      <xdr:colOff>144796</xdr:colOff>
      <xdr:row>11</xdr:row>
      <xdr:rowOff>150890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40978CB0-34CD-45AF-9C4E-B22AAD6FC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074920" y="1889760"/>
          <a:ext cx="182896" cy="158510"/>
        </a:xfrm>
        <a:prstGeom prst="rect">
          <a:avLst/>
        </a:prstGeom>
      </xdr:spPr>
    </xdr:pic>
    <xdr:clientData/>
  </xdr:twoCellAnchor>
  <xdr:twoCellAnchor editAs="oneCell">
    <xdr:from>
      <xdr:col>17</xdr:col>
      <xdr:colOff>205740</xdr:colOff>
      <xdr:row>28</xdr:row>
      <xdr:rowOff>7620</xdr:rowOff>
    </xdr:from>
    <xdr:to>
      <xdr:col>18</xdr:col>
      <xdr:colOff>121936</xdr:colOff>
      <xdr:row>29</xdr:row>
      <xdr:rowOff>13730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69B9041B-05C4-43F5-B660-C86FD74AB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052060" y="4488180"/>
          <a:ext cx="182896" cy="158510"/>
        </a:xfrm>
        <a:prstGeom prst="rect">
          <a:avLst/>
        </a:prstGeom>
      </xdr:spPr>
    </xdr:pic>
    <xdr:clientData/>
  </xdr:twoCellAnchor>
  <xdr:twoCellAnchor editAs="oneCell">
    <xdr:from>
      <xdr:col>6</xdr:col>
      <xdr:colOff>175260</xdr:colOff>
      <xdr:row>35</xdr:row>
      <xdr:rowOff>0</xdr:rowOff>
    </xdr:from>
    <xdr:to>
      <xdr:col>7</xdr:col>
      <xdr:colOff>128035</xdr:colOff>
      <xdr:row>36</xdr:row>
      <xdr:rowOff>6110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44655C8C-4FC0-4F67-B4BF-6BE08FE65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44980" y="5539740"/>
          <a:ext cx="219475" cy="158510"/>
        </a:xfrm>
        <a:prstGeom prst="rect">
          <a:avLst/>
        </a:prstGeom>
      </xdr:spPr>
    </xdr:pic>
    <xdr:clientData/>
  </xdr:twoCellAnchor>
  <xdr:twoCellAnchor editAs="oneCell">
    <xdr:from>
      <xdr:col>22</xdr:col>
      <xdr:colOff>152400</xdr:colOff>
      <xdr:row>10</xdr:row>
      <xdr:rowOff>0</xdr:rowOff>
    </xdr:from>
    <xdr:to>
      <xdr:col>23</xdr:col>
      <xdr:colOff>105175</xdr:colOff>
      <xdr:row>11</xdr:row>
      <xdr:rowOff>6110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997F3DEF-99C6-4942-91D5-8BF6AA85A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332220" y="1744980"/>
          <a:ext cx="219475" cy="158510"/>
        </a:xfrm>
        <a:prstGeom prst="rect">
          <a:avLst/>
        </a:prstGeom>
      </xdr:spPr>
    </xdr:pic>
    <xdr:clientData/>
  </xdr:twoCellAnchor>
  <xdr:twoCellAnchor editAs="oneCell">
    <xdr:from>
      <xdr:col>22</xdr:col>
      <xdr:colOff>152400</xdr:colOff>
      <xdr:row>26</xdr:row>
      <xdr:rowOff>0</xdr:rowOff>
    </xdr:from>
    <xdr:to>
      <xdr:col>23</xdr:col>
      <xdr:colOff>105175</xdr:colOff>
      <xdr:row>27</xdr:row>
      <xdr:rowOff>6110</xdr:rowOff>
    </xdr:to>
    <xdr:pic>
      <xdr:nvPicPr>
        <xdr:cNvPr id="1120" name="Picture 1119">
          <a:extLst>
            <a:ext uri="{FF2B5EF4-FFF2-40B4-BE49-F238E27FC236}">
              <a16:creationId xmlns:a16="http://schemas.microsoft.com/office/drawing/2014/main" id="{FA6C6C02-37ED-4638-BCF8-B28FCEDC3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332220" y="4175760"/>
          <a:ext cx="219475" cy="158510"/>
        </a:xfrm>
        <a:prstGeom prst="rect">
          <a:avLst/>
        </a:prstGeom>
      </xdr:spPr>
    </xdr:pic>
    <xdr:clientData/>
  </xdr:twoCellAnchor>
  <xdr:twoCellAnchor editAs="oneCell">
    <xdr:from>
      <xdr:col>20</xdr:col>
      <xdr:colOff>167640</xdr:colOff>
      <xdr:row>44</xdr:row>
      <xdr:rowOff>0</xdr:rowOff>
    </xdr:from>
    <xdr:to>
      <xdr:col>21</xdr:col>
      <xdr:colOff>120415</xdr:colOff>
      <xdr:row>45</xdr:row>
      <xdr:rowOff>6110</xdr:rowOff>
    </xdr:to>
    <xdr:pic>
      <xdr:nvPicPr>
        <xdr:cNvPr id="1122" name="Picture 1121">
          <a:extLst>
            <a:ext uri="{FF2B5EF4-FFF2-40B4-BE49-F238E27FC236}">
              <a16:creationId xmlns:a16="http://schemas.microsoft.com/office/drawing/2014/main" id="{2EEE5D23-D6B9-4B64-A425-D90D02003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814060" y="6903720"/>
          <a:ext cx="219475" cy="1585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10</xdr:col>
      <xdr:colOff>304800</xdr:colOff>
      <xdr:row>17</xdr:row>
      <xdr:rowOff>60960</xdr:rowOff>
    </xdr:to>
    <xdr:graphicFrame macro="">
      <xdr:nvGraphicFramePr>
        <xdr:cNvPr id="2" name="Chart 1" descr="Chart type: Clustered Bar. 'S' by 'Field15'&#10;&#10;Description automatically generated">
          <a:extLst>
            <a:ext uri="{FF2B5EF4-FFF2-40B4-BE49-F238E27FC236}">
              <a16:creationId xmlns:a16="http://schemas.microsoft.com/office/drawing/2014/main" id="{EA158325-F2C9-4D27-B028-8A25EA4DC4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alerie Banda" refreshedDate="44351.505582986108" createdVersion="6" refreshedVersion="6" minRefreshableVersion="3" recordCount="46" xr:uid="{4CAABEB2-5731-4D5B-9138-75F05A2A0893}">
  <cacheSource type="worksheet">
    <worksheetSource ref="C6:Y52" sheet="Transformed Data"/>
  </cacheSource>
  <cacheFields count="23">
    <cacheField name="S" numFmtId="0">
      <sharedItems containsDate="1" containsBlank="1" containsMixedTypes="1" minDate="2021-07-04T00:00:00" maxDate="2021-12-27T00:00:00"/>
    </cacheField>
    <cacheField name="M" numFmtId="0">
      <sharedItems containsDate="1" containsBlank="1" containsMixedTypes="1" minDate="2021-07-05T00:00:00" maxDate="2021-12-28T00:00:00"/>
    </cacheField>
    <cacheField name="T" numFmtId="0">
      <sharedItems containsDate="1" containsBlank="1" containsMixedTypes="1" minDate="2021-07-06T00:00:00" maxDate="2021-12-29T00:00:00"/>
    </cacheField>
    <cacheField name="W" numFmtId="0">
      <sharedItems containsDate="1" containsBlank="1" containsMixedTypes="1" minDate="2021-07-07T00:00:00" maxDate="2021-12-30T00:00:00"/>
    </cacheField>
    <cacheField name="T2" numFmtId="0">
      <sharedItems containsDate="1" containsBlank="1" containsMixedTypes="1" minDate="2021-07-01T00:00:00" maxDate="2021-12-31T00:00:00"/>
    </cacheField>
    <cacheField name="F" numFmtId="0">
      <sharedItems containsDate="1" containsBlank="1" containsMixedTypes="1" minDate="2021-07-02T00:00:00" maxDate="2022-01-01T00:00:00"/>
    </cacheField>
    <cacheField name="S2" numFmtId="0">
      <sharedItems containsDate="1" containsBlank="1" containsMixedTypes="1" minDate="2021-07-03T00:00:00" maxDate="2021-12-26T00:00:00"/>
    </cacheField>
    <cacheField name="Field8" numFmtId="0">
      <sharedItems containsNonDate="0" containsString="0" containsBlank="1"/>
    </cacheField>
    <cacheField name="Sunnybrook Christian Academy" numFmtId="0">
      <sharedItems containsBlank="1" containsMixedTypes="1" containsNumber="1" containsInteger="1" minValue="44203" maxValue="44484"/>
    </cacheField>
    <cacheField name="Field10" numFmtId="0">
      <sharedItems containsBlank="1"/>
    </cacheField>
    <cacheField name="Field11" numFmtId="0">
      <sharedItems containsNonDate="0" containsString="0" containsBlank="1"/>
    </cacheField>
    <cacheField name="Field12" numFmtId="0">
      <sharedItems containsNonDate="0" containsString="0" containsBlank="1"/>
    </cacheField>
    <cacheField name="Field13" numFmtId="0">
      <sharedItems containsNonDate="0" containsString="0" containsBlank="1"/>
    </cacheField>
    <cacheField name="Field14" numFmtId="0">
      <sharedItems containsNonDate="0" containsString="0" containsBlank="1"/>
    </cacheField>
    <cacheField name="Field15" numFmtId="0">
      <sharedItems containsBlank="1" count="20">
        <m/>
        <s v="Independence Day Holiday"/>
        <s v="First Day of School for Students"/>
        <s v="Labor Day"/>
        <s v="Student Holiday/Staff Dev."/>
        <s v="End of 1st Quarter"/>
        <s v="Student Holiday"/>
        <s v="Thanksgiving Break"/>
        <s v="Winter Break"/>
        <s v="End of 2nd Quarter"/>
        <s v="Professional Development Day"/>
        <s v="Martin Luther King, Jr. Day"/>
        <s v="Student Holiday/Staff Dev./Bad Weather"/>
        <s v="End of 3rd Quarter"/>
        <s v="Spring Break"/>
        <s v="Battle of Flowers"/>
        <s v="Good Friday"/>
        <s v="Easter Break"/>
        <s v="Last Day of School/End of 4th Quarter"/>
        <s v="High School Graduation"/>
      </sharedItems>
    </cacheField>
    <cacheField name="Field16" numFmtId="0">
      <sharedItems containsNonDate="0" containsString="0" containsBlank="1"/>
    </cacheField>
    <cacheField name="S3" numFmtId="0">
      <sharedItems containsDate="1" containsBlank="1" containsMixedTypes="1" minDate="2022-01-02T00:00:00" maxDate="2022-06-27T00:00:00"/>
    </cacheField>
    <cacheField name="M2" numFmtId="0">
      <sharedItems containsDate="1" containsBlank="1" containsMixedTypes="1" minDate="2022-01-03T00:00:00" maxDate="2022-06-28T00:00:00"/>
    </cacheField>
    <cacheField name="T3" numFmtId="0">
      <sharedItems containsDate="1" containsBlank="1" containsMixedTypes="1" minDate="2022-01-04T00:00:00" maxDate="2022-06-29T00:00:00"/>
    </cacheField>
    <cacheField name="W2" numFmtId="0">
      <sharedItems containsDate="1" containsBlank="1" containsMixedTypes="1" minDate="2022-01-05T00:00:00" maxDate="2022-06-30T00:00:00"/>
    </cacheField>
    <cacheField name="T4" numFmtId="0">
      <sharedItems containsDate="1" containsBlank="1" containsMixedTypes="1" minDate="2022-01-06T00:00:00" maxDate="2022-07-01T00:00:00"/>
    </cacheField>
    <cacheField name="F2" numFmtId="0">
      <sharedItems containsDate="1" containsBlank="1" containsMixedTypes="1" minDate="2022-01-07T00:00:00" maxDate="2022-06-25T00:00:00"/>
    </cacheField>
    <cacheField name="S4" numFmtId="0">
      <sharedItems containsDate="1" containsBlank="1" containsMixedTypes="1" minDate="2022-01-01T00:00:00" maxDate="2022-06-26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">
  <r>
    <m/>
    <m/>
    <m/>
    <m/>
    <d v="2021-07-01T00:00:00"/>
    <d v="2021-07-02T00:00:00"/>
    <d v="2021-07-03T00:00:00"/>
    <m/>
    <s v="www.sunnybrooklions.com"/>
    <m/>
    <m/>
    <m/>
    <m/>
    <m/>
    <x v="0"/>
    <m/>
    <m/>
    <m/>
    <m/>
    <m/>
    <m/>
    <m/>
    <d v="2022-01-01T00:00:00"/>
  </r>
  <r>
    <d v="2021-07-04T00:00:00"/>
    <d v="2021-07-05T00:00:00"/>
    <d v="2021-07-06T00:00:00"/>
    <d v="2021-07-07T00:00:00"/>
    <d v="2021-07-08T00:00:00"/>
    <d v="2021-07-09T00:00:00"/>
    <d v="2021-07-10T00:00:00"/>
    <m/>
    <m/>
    <s v="1620 Pinn Road San Antonio, TX 78227"/>
    <m/>
    <m/>
    <m/>
    <m/>
    <x v="0"/>
    <m/>
    <d v="2022-01-02T00:00:00"/>
    <d v="2022-01-03T00:00:00"/>
    <d v="2022-01-04T00:00:00"/>
    <d v="2022-01-05T00:00:00"/>
    <d v="2022-01-06T00:00:00"/>
    <d v="2022-01-07T00:00:00"/>
    <d v="2022-01-08T00:00:00"/>
  </r>
  <r>
    <d v="2021-07-11T00:00:00"/>
    <d v="2021-07-12T00:00:00"/>
    <d v="2021-07-13T00:00:00"/>
    <d v="2021-07-14T00:00:00"/>
    <d v="2021-07-15T00:00:00"/>
    <d v="2021-07-16T00:00:00"/>
    <d v="2021-07-17T00:00:00"/>
    <m/>
    <s v="(Office) 210.674.8000     (Fax) 210.673.4603"/>
    <m/>
    <m/>
    <m/>
    <m/>
    <m/>
    <x v="0"/>
    <m/>
    <d v="2022-01-09T00:00:00"/>
    <d v="2022-01-10T00:00:00"/>
    <d v="2022-01-11T00:00:00"/>
    <d v="2022-01-12T00:00:00"/>
    <d v="2022-01-13T00:00:00"/>
    <d v="2022-01-14T00:00:00"/>
    <d v="2022-01-15T00:00:00"/>
  </r>
  <r>
    <d v="2021-07-18T00:00:00"/>
    <d v="2021-07-19T00:00:00"/>
    <d v="2021-07-20T00:00:00"/>
    <d v="2021-07-21T00:00:00"/>
    <d v="2021-07-22T00:00:00"/>
    <d v="2021-07-23T00:00:00"/>
    <d v="2021-07-24T00:00:00"/>
    <m/>
    <m/>
    <m/>
    <m/>
    <m/>
    <m/>
    <m/>
    <x v="0"/>
    <m/>
    <d v="2022-01-16T00:00:00"/>
    <d v="2022-01-17T00:00:00"/>
    <d v="2022-01-18T00:00:00"/>
    <d v="2022-01-19T00:00:00"/>
    <d v="2022-01-20T00:00:00"/>
    <d v="2022-01-21T00:00:00"/>
    <d v="2022-01-22T00:00:00"/>
  </r>
  <r>
    <d v="2021-07-25T00:00:00"/>
    <d v="2021-07-26T00:00:00"/>
    <d v="2021-07-27T00:00:00"/>
    <d v="2021-07-28T00:00:00"/>
    <d v="2021-07-29T00:00:00"/>
    <d v="2021-07-30T00:00:00"/>
    <d v="2021-07-31T00:00:00"/>
    <m/>
    <n v="44382"/>
    <m/>
    <m/>
    <m/>
    <m/>
    <m/>
    <x v="1"/>
    <m/>
    <d v="2022-01-23T00:00:00"/>
    <d v="2022-01-24T00:00:00"/>
    <d v="2022-01-25T00:00:00"/>
    <d v="2022-01-26T00:00:00"/>
    <d v="2022-01-27T00:00:00"/>
    <d v="2022-01-28T00:00:00"/>
    <d v="2022-01-29T00:00:00"/>
  </r>
  <r>
    <m/>
    <m/>
    <m/>
    <m/>
    <m/>
    <m/>
    <m/>
    <m/>
    <n v="44424"/>
    <m/>
    <m/>
    <m/>
    <m/>
    <m/>
    <x v="2"/>
    <m/>
    <d v="2022-01-30T00:00:00"/>
    <d v="2022-01-31T00:00:00"/>
    <m/>
    <m/>
    <m/>
    <m/>
    <m/>
  </r>
  <r>
    <d v="2021-08-01T00:00:00"/>
    <m/>
    <m/>
    <m/>
    <m/>
    <m/>
    <m/>
    <m/>
    <n v="44445"/>
    <m/>
    <m/>
    <m/>
    <m/>
    <m/>
    <x v="3"/>
    <m/>
    <d v="2022-02-01T00:00:00"/>
    <m/>
    <m/>
    <m/>
    <m/>
    <m/>
    <m/>
  </r>
  <r>
    <s v="S"/>
    <s v="M"/>
    <s v="T"/>
    <s v="W"/>
    <s v="T"/>
    <s v="F"/>
    <s v="S"/>
    <m/>
    <n v="44480"/>
    <m/>
    <m/>
    <m/>
    <m/>
    <m/>
    <x v="4"/>
    <m/>
    <s v="S"/>
    <s v="M"/>
    <s v="T"/>
    <s v="W"/>
    <s v="T"/>
    <s v="F"/>
    <s v="S"/>
  </r>
  <r>
    <d v="2021-08-01T00:00:00"/>
    <d v="2021-08-02T00:00:00"/>
    <d v="2021-08-03T00:00:00"/>
    <d v="2021-08-04T00:00:00"/>
    <d v="2021-08-05T00:00:00"/>
    <d v="2021-08-06T00:00:00"/>
    <d v="2021-08-07T00:00:00"/>
    <m/>
    <n v="44484"/>
    <m/>
    <m/>
    <m/>
    <m/>
    <m/>
    <x v="5"/>
    <m/>
    <m/>
    <m/>
    <d v="2022-02-01T00:00:00"/>
    <d v="2022-02-02T00:00:00"/>
    <d v="2022-02-03T00:00:00"/>
    <d v="2022-02-04T00:00:00"/>
    <d v="2022-02-05T00:00:00"/>
  </r>
  <r>
    <d v="2021-08-08T00:00:00"/>
    <d v="2021-08-09T00:00:00"/>
    <d v="2021-08-10T00:00:00"/>
    <d v="2021-08-11T00:00:00"/>
    <d v="2021-08-12T00:00:00"/>
    <d v="2021-08-13T00:00:00"/>
    <d v="2021-08-14T00:00:00"/>
    <m/>
    <s v="Nov 22-23"/>
    <m/>
    <m/>
    <m/>
    <m/>
    <m/>
    <x v="6"/>
    <m/>
    <d v="2022-02-06T00:00:00"/>
    <d v="2022-02-07T00:00:00"/>
    <d v="2022-02-08T00:00:00"/>
    <d v="2022-02-09T00:00:00"/>
    <d v="2022-02-10T00:00:00"/>
    <d v="2022-02-11T00:00:00"/>
    <d v="2022-02-12T00:00:00"/>
  </r>
  <r>
    <d v="2021-08-15T00:00:00"/>
    <d v="2021-08-16T00:00:00"/>
    <d v="2021-08-17T00:00:00"/>
    <d v="2021-08-18T00:00:00"/>
    <d v="2021-08-19T00:00:00"/>
    <d v="2021-08-20T00:00:00"/>
    <d v="2021-08-21T00:00:00"/>
    <m/>
    <s v="Nov 24-26"/>
    <m/>
    <m/>
    <m/>
    <m/>
    <m/>
    <x v="7"/>
    <m/>
    <d v="2022-02-13T00:00:00"/>
    <d v="2022-02-14T00:00:00"/>
    <d v="2022-02-15T00:00:00"/>
    <d v="2022-02-16T00:00:00"/>
    <d v="2022-02-17T00:00:00"/>
    <d v="2022-02-18T00:00:00"/>
    <d v="2022-02-19T00:00:00"/>
  </r>
  <r>
    <d v="2021-08-22T00:00:00"/>
    <d v="2021-08-23T00:00:00"/>
    <d v="2021-08-24T00:00:00"/>
    <d v="2021-08-25T00:00:00"/>
    <d v="2021-08-26T00:00:00"/>
    <d v="2021-08-27T00:00:00"/>
    <d v="2021-08-28T00:00:00"/>
    <m/>
    <s v="Dec 20-31"/>
    <m/>
    <m/>
    <m/>
    <m/>
    <m/>
    <x v="8"/>
    <m/>
    <d v="2022-02-20T00:00:00"/>
    <d v="2022-02-21T00:00:00"/>
    <d v="2022-02-22T00:00:00"/>
    <d v="2022-02-23T00:00:00"/>
    <d v="2022-02-24T00:00:00"/>
    <d v="2022-02-25T00:00:00"/>
    <d v="2022-02-26T00:00:00"/>
  </r>
  <r>
    <d v="2021-08-29T00:00:00"/>
    <d v="2021-08-30T00:00:00"/>
    <d v="2021-08-31T00:00:00"/>
    <m/>
    <m/>
    <m/>
    <m/>
    <m/>
    <n v="44203"/>
    <m/>
    <m/>
    <m/>
    <m/>
    <m/>
    <x v="9"/>
    <m/>
    <d v="2022-02-27T00:00:00"/>
    <d v="2022-02-28T00:00:00"/>
    <m/>
    <m/>
    <m/>
    <m/>
    <m/>
  </r>
  <r>
    <m/>
    <m/>
    <m/>
    <m/>
    <m/>
    <m/>
    <m/>
    <m/>
    <n v="44213"/>
    <m/>
    <m/>
    <m/>
    <m/>
    <m/>
    <x v="10"/>
    <m/>
    <m/>
    <m/>
    <m/>
    <m/>
    <m/>
    <m/>
    <m/>
  </r>
  <r>
    <d v="2021-09-01T00:00:00"/>
    <m/>
    <m/>
    <m/>
    <m/>
    <m/>
    <m/>
    <m/>
    <n v="44213"/>
    <m/>
    <m/>
    <m/>
    <m/>
    <m/>
    <x v="11"/>
    <m/>
    <d v="2022-03-01T00:00:00"/>
    <m/>
    <m/>
    <m/>
    <m/>
    <m/>
    <m/>
  </r>
  <r>
    <s v="S"/>
    <s v="M"/>
    <s v="T"/>
    <s v="W"/>
    <s v="T"/>
    <s v="F"/>
    <s v="S"/>
    <m/>
    <n v="44248"/>
    <m/>
    <m/>
    <m/>
    <m/>
    <m/>
    <x v="12"/>
    <m/>
    <s v="S"/>
    <s v="M"/>
    <s v="T"/>
    <s v="W"/>
    <s v="T"/>
    <s v="F"/>
    <s v="S"/>
  </r>
  <r>
    <m/>
    <m/>
    <m/>
    <d v="2021-09-01T00:00:00"/>
    <d v="2021-09-02T00:00:00"/>
    <d v="2021-09-03T00:00:00"/>
    <d v="2021-09-04T00:00:00"/>
    <m/>
    <n v="44266"/>
    <m/>
    <m/>
    <m/>
    <m/>
    <m/>
    <x v="13"/>
    <m/>
    <m/>
    <m/>
    <d v="2022-03-01T00:00:00"/>
    <d v="2022-03-02T00:00:00"/>
    <d v="2022-03-03T00:00:00"/>
    <d v="2022-03-04T00:00:00"/>
    <d v="2022-03-05T00:00:00"/>
  </r>
  <r>
    <d v="2021-09-05T00:00:00"/>
    <d v="2021-09-06T00:00:00"/>
    <d v="2021-09-07T00:00:00"/>
    <d v="2021-09-08T00:00:00"/>
    <d v="2021-09-09T00:00:00"/>
    <d v="2021-09-10T00:00:00"/>
    <d v="2021-09-11T00:00:00"/>
    <m/>
    <n v="44279"/>
    <m/>
    <m/>
    <m/>
    <m/>
    <m/>
    <x v="10"/>
    <m/>
    <d v="2022-03-06T00:00:00"/>
    <d v="2022-03-07T00:00:00"/>
    <d v="2022-03-08T00:00:00"/>
    <d v="2022-03-09T00:00:00"/>
    <d v="2022-03-10T00:00:00"/>
    <d v="2022-03-11T00:00:00"/>
    <d v="2022-03-12T00:00:00"/>
  </r>
  <r>
    <d v="2021-09-12T00:00:00"/>
    <d v="2021-09-13T00:00:00"/>
    <d v="2021-09-14T00:00:00"/>
    <d v="2021-09-15T00:00:00"/>
    <d v="2021-09-16T00:00:00"/>
    <d v="2021-09-17T00:00:00"/>
    <d v="2021-09-18T00:00:00"/>
    <m/>
    <s v="Mar 14-18"/>
    <m/>
    <m/>
    <m/>
    <m/>
    <m/>
    <x v="14"/>
    <m/>
    <d v="2022-03-13T00:00:00"/>
    <d v="2022-03-14T00:00:00"/>
    <d v="2022-03-15T00:00:00"/>
    <d v="2022-03-16T00:00:00"/>
    <d v="2022-03-17T00:00:00"/>
    <d v="2022-03-18T00:00:00"/>
    <d v="2022-03-19T00:00:00"/>
  </r>
  <r>
    <d v="2021-09-19T00:00:00"/>
    <d v="2021-09-20T00:00:00"/>
    <d v="2021-09-21T00:00:00"/>
    <d v="2021-09-22T00:00:00"/>
    <d v="2021-09-23T00:00:00"/>
    <d v="2021-09-24T00:00:00"/>
    <d v="2021-09-25T00:00:00"/>
    <m/>
    <n v="44294"/>
    <m/>
    <m/>
    <m/>
    <m/>
    <m/>
    <x v="15"/>
    <m/>
    <d v="2022-03-20T00:00:00"/>
    <d v="2022-03-21T00:00:00"/>
    <d v="2022-03-22T00:00:00"/>
    <d v="2022-03-23T00:00:00"/>
    <d v="2022-03-24T00:00:00"/>
    <d v="2022-03-25T00:00:00"/>
    <d v="2022-03-26T00:00:00"/>
  </r>
  <r>
    <d v="2021-09-26T00:00:00"/>
    <d v="2021-09-27T00:00:00"/>
    <d v="2021-09-28T00:00:00"/>
    <d v="2021-09-29T00:00:00"/>
    <d v="2021-09-30T00:00:00"/>
    <m/>
    <m/>
    <m/>
    <n v="44301"/>
    <m/>
    <m/>
    <m/>
    <m/>
    <m/>
    <x v="16"/>
    <m/>
    <d v="2022-03-27T00:00:00"/>
    <d v="2022-03-28T00:00:00"/>
    <d v="2022-03-29T00:00:00"/>
    <d v="2022-03-30T00:00:00"/>
    <d v="2022-03-31T00:00:00"/>
    <m/>
    <m/>
  </r>
  <r>
    <m/>
    <m/>
    <m/>
    <m/>
    <m/>
    <m/>
    <m/>
    <m/>
    <n v="44304"/>
    <m/>
    <m/>
    <m/>
    <m/>
    <m/>
    <x v="17"/>
    <m/>
    <m/>
    <m/>
    <m/>
    <m/>
    <m/>
    <m/>
    <m/>
  </r>
  <r>
    <d v="2021-10-01T00:00:00"/>
    <m/>
    <m/>
    <m/>
    <m/>
    <m/>
    <m/>
    <m/>
    <n v="44341"/>
    <m/>
    <m/>
    <m/>
    <m/>
    <m/>
    <x v="18"/>
    <m/>
    <d v="2022-04-01T00:00:00"/>
    <m/>
    <m/>
    <m/>
    <m/>
    <m/>
    <m/>
  </r>
  <r>
    <s v="S"/>
    <s v="M"/>
    <s v="T"/>
    <s v="W"/>
    <s v="T"/>
    <s v="F"/>
    <s v="S"/>
    <m/>
    <n v="44343"/>
    <m/>
    <m/>
    <m/>
    <m/>
    <m/>
    <x v="19"/>
    <m/>
    <s v="S"/>
    <s v="M"/>
    <s v="T"/>
    <s v="W"/>
    <s v="T"/>
    <s v="F"/>
    <s v="S"/>
  </r>
  <r>
    <m/>
    <m/>
    <m/>
    <m/>
    <m/>
    <d v="2021-10-01T00:00:00"/>
    <d v="2021-10-02T00:00:00"/>
    <m/>
    <m/>
    <m/>
    <m/>
    <m/>
    <m/>
    <m/>
    <x v="0"/>
    <m/>
    <m/>
    <m/>
    <m/>
    <m/>
    <m/>
    <d v="2022-04-01T00:00:00"/>
    <d v="2022-04-02T00:00:00"/>
  </r>
  <r>
    <d v="2021-10-03T00:00:00"/>
    <d v="2021-10-04T00:00:00"/>
    <d v="2021-10-05T00:00:00"/>
    <d v="2021-10-06T00:00:00"/>
    <d v="2021-10-07T00:00:00"/>
    <d v="2021-10-08T00:00:00"/>
    <d v="2021-10-09T00:00:00"/>
    <m/>
    <m/>
    <m/>
    <m/>
    <m/>
    <m/>
    <m/>
    <x v="0"/>
    <m/>
    <d v="2022-04-03T00:00:00"/>
    <d v="2022-04-04T00:00:00"/>
    <d v="2022-04-05T00:00:00"/>
    <d v="2022-04-06T00:00:00"/>
    <d v="2022-04-07T00:00:00"/>
    <d v="2022-04-08T00:00:00"/>
    <d v="2022-04-09T00:00:00"/>
  </r>
  <r>
    <d v="2021-10-10T00:00:00"/>
    <d v="2021-10-11T00:00:00"/>
    <d v="2021-10-12T00:00:00"/>
    <d v="2021-10-13T00:00:00"/>
    <d v="2021-10-14T00:00:00"/>
    <d v="2021-10-15T00:00:00"/>
    <d v="2021-10-16T00:00:00"/>
    <m/>
    <m/>
    <m/>
    <m/>
    <m/>
    <m/>
    <m/>
    <x v="0"/>
    <m/>
    <d v="2022-04-10T00:00:00"/>
    <d v="2022-04-11T00:00:00"/>
    <d v="2022-04-12T00:00:00"/>
    <d v="2022-04-13T00:00:00"/>
    <d v="2022-04-14T00:00:00"/>
    <d v="2022-04-15T00:00:00"/>
    <d v="2022-04-16T00:00:00"/>
  </r>
  <r>
    <d v="2021-10-17T00:00:00"/>
    <d v="2021-10-18T00:00:00"/>
    <d v="2021-10-19T00:00:00"/>
    <d v="2021-10-20T00:00:00"/>
    <d v="2021-10-21T00:00:00"/>
    <d v="2021-10-22T00:00:00"/>
    <d v="2021-10-23T00:00:00"/>
    <m/>
    <m/>
    <m/>
    <m/>
    <m/>
    <m/>
    <m/>
    <x v="0"/>
    <m/>
    <d v="2022-04-17T00:00:00"/>
    <d v="2022-04-18T00:00:00"/>
    <d v="2022-04-19T00:00:00"/>
    <d v="2022-04-20T00:00:00"/>
    <d v="2022-04-21T00:00:00"/>
    <d v="2022-04-22T00:00:00"/>
    <d v="2022-04-23T00:00:00"/>
  </r>
  <r>
    <d v="2021-10-24T00:00:00"/>
    <d v="2021-10-25T00:00:00"/>
    <d v="2021-10-26T00:00:00"/>
    <d v="2021-10-27T00:00:00"/>
    <d v="2021-10-28T00:00:00"/>
    <d v="2021-10-29T00:00:00"/>
    <d v="2021-10-30T00:00:00"/>
    <m/>
    <m/>
    <m/>
    <m/>
    <m/>
    <m/>
    <m/>
    <x v="0"/>
    <m/>
    <d v="2022-04-24T00:00:00"/>
    <d v="2022-04-25T00:00:00"/>
    <d v="2022-04-26T00:00:00"/>
    <d v="2022-04-27T00:00:00"/>
    <d v="2022-04-28T00:00:00"/>
    <d v="2022-04-29T00:00:00"/>
    <d v="2022-04-30T00:00:00"/>
  </r>
  <r>
    <d v="2021-10-31T00:00:00"/>
    <m/>
    <m/>
    <m/>
    <m/>
    <m/>
    <m/>
    <m/>
    <m/>
    <m/>
    <m/>
    <m/>
    <m/>
    <m/>
    <x v="0"/>
    <m/>
    <m/>
    <m/>
    <m/>
    <m/>
    <m/>
    <m/>
    <m/>
  </r>
  <r>
    <d v="2021-11-01T00:00:00"/>
    <m/>
    <m/>
    <m/>
    <m/>
    <m/>
    <m/>
    <m/>
    <m/>
    <m/>
    <m/>
    <m/>
    <m/>
    <m/>
    <x v="0"/>
    <m/>
    <d v="2022-05-01T00:00:00"/>
    <m/>
    <m/>
    <m/>
    <m/>
    <m/>
    <m/>
  </r>
  <r>
    <s v="S"/>
    <s v="M"/>
    <s v="T"/>
    <s v="W"/>
    <s v="T"/>
    <s v="F"/>
    <s v="S"/>
    <m/>
    <m/>
    <m/>
    <m/>
    <m/>
    <m/>
    <m/>
    <x v="0"/>
    <m/>
    <s v="S"/>
    <s v="M"/>
    <s v="T"/>
    <s v="W"/>
    <s v="T"/>
    <s v="F"/>
    <s v="S"/>
  </r>
  <r>
    <m/>
    <d v="2021-11-01T00:00:00"/>
    <d v="2021-11-02T00:00:00"/>
    <d v="2021-11-03T00:00:00"/>
    <d v="2021-11-04T00:00:00"/>
    <d v="2021-11-05T00:00:00"/>
    <d v="2021-11-06T00:00:00"/>
    <m/>
    <m/>
    <m/>
    <m/>
    <m/>
    <m/>
    <m/>
    <x v="0"/>
    <m/>
    <d v="2022-05-01T00:00:00"/>
    <d v="2022-05-02T00:00:00"/>
    <d v="2022-05-03T00:00:00"/>
    <d v="2022-05-04T00:00:00"/>
    <d v="2022-05-05T00:00:00"/>
    <d v="2022-05-06T00:00:00"/>
    <d v="2022-05-07T00:00:00"/>
  </r>
  <r>
    <d v="2021-11-07T00:00:00"/>
    <d v="2021-11-08T00:00:00"/>
    <d v="2021-11-09T00:00:00"/>
    <d v="2021-11-10T00:00:00"/>
    <d v="2021-11-11T00:00:00"/>
    <d v="2021-11-12T00:00:00"/>
    <d v="2021-11-13T00:00:00"/>
    <m/>
    <m/>
    <m/>
    <m/>
    <m/>
    <m/>
    <m/>
    <x v="0"/>
    <m/>
    <d v="2022-05-08T00:00:00"/>
    <d v="2022-05-09T00:00:00"/>
    <d v="2022-05-10T00:00:00"/>
    <d v="2022-05-11T00:00:00"/>
    <d v="2022-05-12T00:00:00"/>
    <d v="2022-05-13T00:00:00"/>
    <d v="2022-05-14T00:00:00"/>
  </r>
  <r>
    <d v="2021-11-14T00:00:00"/>
    <d v="2021-11-15T00:00:00"/>
    <d v="2021-11-16T00:00:00"/>
    <d v="2021-11-17T00:00:00"/>
    <d v="2021-11-18T00:00:00"/>
    <d v="2021-11-19T00:00:00"/>
    <d v="2021-11-20T00:00:00"/>
    <m/>
    <m/>
    <m/>
    <m/>
    <m/>
    <m/>
    <m/>
    <x v="0"/>
    <m/>
    <d v="2022-05-15T00:00:00"/>
    <d v="2022-05-16T00:00:00"/>
    <d v="2022-05-17T00:00:00"/>
    <d v="2022-05-18T00:00:00"/>
    <d v="2022-05-19T00:00:00"/>
    <d v="2022-05-20T00:00:00"/>
    <d v="2022-05-21T00:00:00"/>
  </r>
  <r>
    <d v="2021-11-21T00:00:00"/>
    <d v="2021-11-22T00:00:00"/>
    <d v="2021-11-23T00:00:00"/>
    <d v="2021-11-24T00:00:00"/>
    <d v="2021-11-25T00:00:00"/>
    <d v="2021-11-26T00:00:00"/>
    <d v="2021-11-27T00:00:00"/>
    <m/>
    <m/>
    <m/>
    <m/>
    <m/>
    <m/>
    <m/>
    <x v="0"/>
    <m/>
    <d v="2022-05-22T00:00:00"/>
    <d v="2022-05-23T00:00:00"/>
    <d v="2022-05-24T00:00:00"/>
    <d v="2022-05-25T00:00:00"/>
    <d v="2022-05-26T00:00:00"/>
    <d v="2022-05-27T00:00:00"/>
    <d v="2022-05-28T00:00:00"/>
  </r>
  <r>
    <d v="2021-11-28T00:00:00"/>
    <d v="2021-11-29T00:00:00"/>
    <d v="2021-11-30T00:00:00"/>
    <m/>
    <m/>
    <m/>
    <m/>
    <m/>
    <m/>
    <m/>
    <m/>
    <m/>
    <m/>
    <m/>
    <x v="0"/>
    <m/>
    <d v="2022-05-29T00:00:00"/>
    <d v="2022-05-30T00:00:00"/>
    <d v="2022-05-31T00:00:00"/>
    <m/>
    <m/>
    <m/>
    <m/>
  </r>
  <r>
    <m/>
    <m/>
    <m/>
    <m/>
    <m/>
    <m/>
    <m/>
    <m/>
    <m/>
    <m/>
    <m/>
    <m/>
    <m/>
    <m/>
    <x v="0"/>
    <m/>
    <m/>
    <m/>
    <m/>
    <m/>
    <m/>
    <m/>
    <m/>
  </r>
  <r>
    <d v="2021-12-01T00:00:00"/>
    <m/>
    <m/>
    <m/>
    <m/>
    <m/>
    <m/>
    <m/>
    <m/>
    <m/>
    <m/>
    <m/>
    <m/>
    <m/>
    <x v="0"/>
    <m/>
    <d v="2022-06-01T00:00:00"/>
    <m/>
    <m/>
    <m/>
    <m/>
    <m/>
    <m/>
  </r>
  <r>
    <s v="S"/>
    <s v="M"/>
    <s v="T"/>
    <s v="W"/>
    <s v="T"/>
    <s v="F"/>
    <s v="S"/>
    <m/>
    <m/>
    <m/>
    <m/>
    <m/>
    <m/>
    <m/>
    <x v="0"/>
    <m/>
    <s v="S"/>
    <s v="M"/>
    <s v="T"/>
    <s v="W"/>
    <s v="T"/>
    <s v="F"/>
    <s v="S"/>
  </r>
  <r>
    <m/>
    <m/>
    <m/>
    <d v="2021-12-01T00:00:00"/>
    <d v="2021-12-02T00:00:00"/>
    <d v="2021-12-03T00:00:00"/>
    <d v="2021-12-04T00:00:00"/>
    <m/>
    <m/>
    <m/>
    <m/>
    <m/>
    <m/>
    <m/>
    <x v="0"/>
    <m/>
    <m/>
    <m/>
    <m/>
    <d v="2022-06-01T00:00:00"/>
    <d v="2022-06-02T00:00:00"/>
    <d v="2022-06-03T00:00:00"/>
    <d v="2022-06-04T00:00:00"/>
  </r>
  <r>
    <d v="2021-12-05T00:00:00"/>
    <d v="2021-12-06T00:00:00"/>
    <d v="2021-12-07T00:00:00"/>
    <d v="2021-12-08T00:00:00"/>
    <d v="2021-12-09T00:00:00"/>
    <d v="2021-12-10T00:00:00"/>
    <d v="2021-12-11T00:00:00"/>
    <m/>
    <m/>
    <m/>
    <m/>
    <m/>
    <m/>
    <m/>
    <x v="0"/>
    <m/>
    <d v="2022-06-05T00:00:00"/>
    <d v="2022-06-06T00:00:00"/>
    <d v="2022-06-07T00:00:00"/>
    <d v="2022-06-08T00:00:00"/>
    <d v="2022-06-09T00:00:00"/>
    <d v="2022-06-10T00:00:00"/>
    <d v="2022-06-11T00:00:00"/>
  </r>
  <r>
    <d v="2021-12-12T00:00:00"/>
    <d v="2021-12-13T00:00:00"/>
    <d v="2021-12-14T00:00:00"/>
    <d v="2021-12-15T00:00:00"/>
    <d v="2021-12-16T00:00:00"/>
    <d v="2021-12-17T00:00:00"/>
    <d v="2021-12-18T00:00:00"/>
    <m/>
    <m/>
    <m/>
    <m/>
    <m/>
    <m/>
    <m/>
    <x v="0"/>
    <m/>
    <d v="2022-06-12T00:00:00"/>
    <d v="2022-06-13T00:00:00"/>
    <d v="2022-06-14T00:00:00"/>
    <d v="2022-06-15T00:00:00"/>
    <d v="2022-06-16T00:00:00"/>
    <d v="2022-06-17T00:00:00"/>
    <d v="2022-06-18T00:00:00"/>
  </r>
  <r>
    <d v="2021-12-19T00:00:00"/>
    <d v="2021-12-20T00:00:00"/>
    <d v="2021-12-21T00:00:00"/>
    <d v="2021-12-22T00:00:00"/>
    <d v="2021-12-23T00:00:00"/>
    <d v="2021-12-24T00:00:00"/>
    <d v="2021-12-25T00:00:00"/>
    <m/>
    <m/>
    <m/>
    <m/>
    <m/>
    <m/>
    <m/>
    <x v="0"/>
    <m/>
    <d v="2022-06-19T00:00:00"/>
    <d v="2022-06-20T00:00:00"/>
    <d v="2022-06-21T00:00:00"/>
    <d v="2022-06-22T00:00:00"/>
    <d v="2022-06-23T00:00:00"/>
    <d v="2022-06-24T00:00:00"/>
    <d v="2022-06-25T00:00:00"/>
  </r>
  <r>
    <d v="2021-12-26T00:00:00"/>
    <d v="2021-12-27T00:00:00"/>
    <d v="2021-12-28T00:00:00"/>
    <d v="2021-12-29T00:00:00"/>
    <d v="2021-12-30T00:00:00"/>
    <d v="2021-12-31T00:00:00"/>
    <m/>
    <m/>
    <m/>
    <m/>
    <m/>
    <m/>
    <m/>
    <m/>
    <x v="0"/>
    <m/>
    <d v="2022-06-26T00:00:00"/>
    <d v="2022-06-27T00:00:00"/>
    <d v="2022-06-28T00:00:00"/>
    <d v="2022-06-29T00:00:00"/>
    <d v="2022-06-30T00:00:00"/>
    <m/>
    <m/>
  </r>
  <r>
    <m/>
    <m/>
    <m/>
    <m/>
    <m/>
    <m/>
    <m/>
    <m/>
    <m/>
    <m/>
    <m/>
    <m/>
    <m/>
    <m/>
    <x v="0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8E5824A-C885-421C-9BC4-BC7B2EA7424F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2:B23" firstHeaderRow="1" firstDataRow="1" firstDataCol="1"/>
  <pivotFields count="23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21">
        <item x="15"/>
        <item x="17"/>
        <item x="5"/>
        <item x="9"/>
        <item x="13"/>
        <item x="2"/>
        <item x="16"/>
        <item x="19"/>
        <item x="1"/>
        <item x="3"/>
        <item x="18"/>
        <item x="11"/>
        <item x="10"/>
        <item x="14"/>
        <item x="6"/>
        <item x="4"/>
        <item x="12"/>
        <item x="7"/>
        <item x="8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4"/>
  </rowFields>
  <rowItems count="21">
    <i>
      <x v="19"/>
    </i>
    <i>
      <x v="11"/>
    </i>
    <i>
      <x v="15"/>
    </i>
    <i>
      <x v="13"/>
    </i>
    <i>
      <x v="3"/>
    </i>
    <i>
      <x v="17"/>
    </i>
    <i>
      <x v="6"/>
    </i>
    <i>
      <x v="12"/>
    </i>
    <i>
      <x v="7"/>
    </i>
    <i>
      <x v="14"/>
    </i>
    <i>
      <x v="8"/>
    </i>
    <i>
      <x v="16"/>
    </i>
    <i>
      <x/>
    </i>
    <i>
      <x v="2"/>
    </i>
    <i>
      <x v="18"/>
    </i>
    <i>
      <x v="10"/>
    </i>
    <i>
      <x v="9"/>
    </i>
    <i>
      <x v="5"/>
    </i>
    <i>
      <x v="4"/>
    </i>
    <i>
      <x v="1"/>
    </i>
    <i t="grand">
      <x/>
    </i>
  </rowItems>
  <colItems count="1">
    <i/>
  </colItems>
  <dataFields count="1">
    <dataField name="Count of S" fld="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E27EE8E-666C-47C8-AA5D-8C666A80B570}" name="Table1" displayName="Table1" ref="C6:Y52" totalsRowShown="0" headerRowDxfId="23">
  <autoFilter ref="C6:Y52" xr:uid="{91DB98F7-CC9E-44CC-BDA5-2F5780CF3CE1}"/>
  <tableColumns count="23">
    <tableColumn id="1" xr3:uid="{8F237FA8-1422-4488-9C51-CACBBADE2FBD}" name="S" dataDxfId="22"/>
    <tableColumn id="2" xr3:uid="{37C8AD8F-0E13-45EF-B131-3A5AC1253734}" name="M" dataDxfId="21"/>
    <tableColumn id="3" xr3:uid="{B3924D33-1D02-49FC-9527-5AF0A9E1E7D9}" name="T" dataDxfId="20"/>
    <tableColumn id="4" xr3:uid="{D167204B-3645-4C37-A87C-8EF69C61C8AE}" name="W" dataDxfId="19"/>
    <tableColumn id="5" xr3:uid="{3E344089-670B-413A-B8A0-E5D110144BA4}" name="T2" dataDxfId="18"/>
    <tableColumn id="6" xr3:uid="{AC7E99C5-3BAB-47F6-BE34-58608291FF5D}" name="F" dataDxfId="17"/>
    <tableColumn id="7" xr3:uid="{9A43C2D3-1BB1-48CC-B3CF-0E71C10ABAE7}" name="S2" dataDxfId="16"/>
    <tableColumn id="8" xr3:uid="{32DEA27E-575D-4E49-B657-85CC306871DA}" name="Field8" dataDxfId="15"/>
    <tableColumn id="9" xr3:uid="{28BA26C5-488F-4376-897F-2C3A350F7008}" name="Sunnybrook Christian Academy" dataDxfId="14"/>
    <tableColumn id="10" xr3:uid="{6A76E66A-2329-41CA-80D2-9ADE2B89EC3A}" name="Field10" dataDxfId="13"/>
    <tableColumn id="11" xr3:uid="{2D0A183F-47D8-47F0-B328-7A2C9144DAE6}" name="Field11" dataDxfId="12"/>
    <tableColumn id="12" xr3:uid="{503273A1-68BB-4101-944D-017E1342C8F9}" name="Field12" dataDxfId="11"/>
    <tableColumn id="13" xr3:uid="{CCF46444-BADD-4043-BADD-ED2CC607AFAB}" name="Field13" dataDxfId="10"/>
    <tableColumn id="14" xr3:uid="{A3A1328A-4990-4903-B4DC-CD1563B93CAD}" name="Field14" dataDxfId="9"/>
    <tableColumn id="15" xr3:uid="{D6F54172-161B-4AAC-829A-97CC54D2654A}" name="Field15" dataDxfId="8"/>
    <tableColumn id="16" xr3:uid="{E0D9E112-530E-4524-AD97-28FF0BF82272}" name="Field16" dataDxfId="7"/>
    <tableColumn id="17" xr3:uid="{EE4E13B3-3165-4B46-8143-21F070EB3C91}" name="S3" dataDxfId="6"/>
    <tableColumn id="18" xr3:uid="{00941AD6-B6E6-49B4-9F6D-E65574AE140E}" name="M2" dataDxfId="5"/>
    <tableColumn id="19" xr3:uid="{955ABB34-A845-4D96-91EA-1AD0BBC9D3D9}" name="T3" dataDxfId="4"/>
    <tableColumn id="20" xr3:uid="{D1B32B53-0D19-45EB-BBE9-D3EEB817E81B}" name="W2" dataDxfId="3"/>
    <tableColumn id="21" xr3:uid="{4EB66799-6653-475D-A7EC-F91A6075009C}" name="T4" dataDxfId="2"/>
    <tableColumn id="22" xr3:uid="{33E101C4-CF3D-46F2-B5E2-60774DD638D9}" name="F2" dataDxfId="1"/>
    <tableColumn id="23" xr3:uid="{F4E558ED-6FE1-4C0D-A5A3-37D3A936105D}" name="S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Vapor Trail">
  <a:themeElements>
    <a:clrScheme name="Vapor Trail">
      <a:dk1>
        <a:sysClr val="windowText" lastClr="000000"/>
      </a:dk1>
      <a:lt1>
        <a:sysClr val="window" lastClr="FFFFFF"/>
      </a:lt1>
      <a:dk2>
        <a:srgbClr val="454545"/>
      </a:dk2>
      <a:lt2>
        <a:srgbClr val="DADADA"/>
      </a:lt2>
      <a:accent1>
        <a:srgbClr val="DF2E28"/>
      </a:accent1>
      <a:accent2>
        <a:srgbClr val="FE801A"/>
      </a:accent2>
      <a:accent3>
        <a:srgbClr val="E9BF35"/>
      </a:accent3>
      <a:accent4>
        <a:srgbClr val="81BB42"/>
      </a:accent4>
      <a:accent5>
        <a:srgbClr val="32C7A9"/>
      </a:accent5>
      <a:accent6>
        <a:srgbClr val="4A9BDC"/>
      </a:accent6>
      <a:hlink>
        <a:srgbClr val="F0532B"/>
      </a:hlink>
      <a:folHlink>
        <a:srgbClr val="F38B53"/>
      </a:folHlink>
    </a:clrScheme>
    <a:fontScheme name="Vapor Trail">
      <a:majorFont>
        <a:latin typeface="Century Gothic" panose="020B0502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Vapor Trail">
      <a:fillStyleLst>
        <a:solidFill>
          <a:schemeClr val="phClr"/>
        </a:solidFill>
        <a:gradFill rotWithShape="1">
          <a:gsLst>
            <a:gs pos="0">
              <a:schemeClr val="phClr">
                <a:tint val="69000"/>
                <a:alpha val="100000"/>
                <a:satMod val="109000"/>
                <a:lumMod val="110000"/>
              </a:schemeClr>
            </a:gs>
            <a:gs pos="52000">
              <a:schemeClr val="phClr">
                <a:tint val="74000"/>
                <a:satMod val="100000"/>
                <a:lumMod val="104000"/>
              </a:schemeClr>
            </a:gs>
            <a:gs pos="100000">
              <a:schemeClr val="phClr">
                <a:tint val="78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00000"/>
                <a:lumMod val="104000"/>
              </a:schemeClr>
            </a:gs>
            <a:gs pos="78000">
              <a:schemeClr val="phClr">
                <a:shade val="100000"/>
                <a:satMod val="11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  <a:scene3d>
            <a:camera prst="orthographicFront">
              <a:rot lat="0" lon="0" rev="0"/>
            </a:camera>
            <a:lightRig rig="threePt" dir="t"/>
          </a:scene3d>
          <a:sp3d>
            <a:bevelT w="25400" h="12700"/>
          </a:sp3d>
        </a:effectStyle>
        <a:effectStyle>
          <a:effectLst>
            <a:outerShdw blurRad="57150" dist="19050" dir="5400000" algn="ctr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threePt" dir="t"/>
          </a:scene3d>
          <a:sp3d>
            <a:bevelT w="508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apor Trail" id="{4FDF2955-7D9C-493C-B9F9-C205151B46CD}" vid="{8F31A783-2159-4870-BC29-2BA7D038EA44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nnybrooklion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76"/>
  <sheetViews>
    <sheetView showGridLines="0" tabSelected="1" topLeftCell="A10" workbookViewId="0">
      <selection activeCell="I10" sqref="I10"/>
    </sheetView>
  </sheetViews>
  <sheetFormatPr defaultRowHeight="13.2" x14ac:dyDescent="0.25"/>
  <cols>
    <col min="1" max="1" width="3.44140625" customWidth="1"/>
    <col min="2" max="8" width="3.88671875" customWidth="1"/>
    <col min="9" max="9" width="2.6640625" customWidth="1"/>
    <col min="10" max="10" width="3.33203125" customWidth="1"/>
    <col min="11" max="15" width="5.6640625" customWidth="1"/>
    <col min="16" max="16" width="3" customWidth="1"/>
    <col min="17" max="17" width="2.6640625" customWidth="1"/>
    <col min="18" max="24" width="3.88671875" customWidth="1"/>
    <col min="25" max="25" width="2.88671875" customWidth="1"/>
    <col min="26" max="26" width="4.109375" customWidth="1"/>
    <col min="27" max="27" width="49.44140625" style="28" customWidth="1"/>
  </cols>
  <sheetData>
    <row r="1" spans="1:27" ht="18" customHeight="1" x14ac:dyDescent="0.25">
      <c r="A1" s="49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AA1" s="50"/>
    </row>
    <row r="2" spans="1:27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27" t="s">
        <v>27</v>
      </c>
      <c r="AA2" s="51" t="s">
        <v>12</v>
      </c>
    </row>
    <row r="3" spans="1:27" x14ac:dyDescent="0.25">
      <c r="A3" s="35"/>
      <c r="B3" s="6"/>
      <c r="C3" s="6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31"/>
      <c r="V3" s="12"/>
      <c r="W3" s="12"/>
      <c r="X3" s="12"/>
      <c r="Y3" s="32"/>
      <c r="AA3" s="50"/>
    </row>
    <row r="4" spans="1:27" x14ac:dyDescent="0.25">
      <c r="A4" s="8"/>
      <c r="B4" s="12"/>
      <c r="C4" s="29" t="s">
        <v>9</v>
      </c>
      <c r="D4" s="78">
        <v>2021</v>
      </c>
      <c r="E4" s="79"/>
      <c r="F4" s="8"/>
      <c r="G4" s="8"/>
      <c r="H4" s="8"/>
      <c r="I4" s="8"/>
      <c r="J4" s="8"/>
      <c r="K4" s="30" t="s">
        <v>13</v>
      </c>
      <c r="L4" s="11">
        <v>7</v>
      </c>
      <c r="M4" s="8"/>
      <c r="N4" s="8"/>
      <c r="O4" s="8"/>
      <c r="P4" s="8"/>
      <c r="Q4" s="8"/>
      <c r="R4" s="8"/>
      <c r="S4" s="30" t="s">
        <v>14</v>
      </c>
      <c r="T4" s="9">
        <v>1</v>
      </c>
      <c r="U4" s="1" t="s">
        <v>15</v>
      </c>
      <c r="V4" s="12"/>
      <c r="W4" s="12"/>
      <c r="X4" s="12"/>
      <c r="Y4" s="32"/>
      <c r="AA4" s="51" t="s">
        <v>16</v>
      </c>
    </row>
    <row r="5" spans="1:27" ht="12.75" customHeight="1" x14ac:dyDescent="0.25">
      <c r="A5" s="35"/>
      <c r="B5" s="6"/>
      <c r="C5" s="6"/>
      <c r="D5" s="7"/>
      <c r="E5" s="7"/>
      <c r="F5" s="8"/>
      <c r="G5" s="8"/>
      <c r="H5" s="8"/>
      <c r="I5" s="33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1"/>
      <c r="V5" s="12"/>
      <c r="W5" s="12"/>
      <c r="X5" s="12"/>
      <c r="Y5" s="32"/>
      <c r="AA5" s="66" t="s">
        <v>17</v>
      </c>
    </row>
    <row r="6" spans="1:27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AA6" s="66"/>
    </row>
    <row r="7" spans="1:27" s="2" customFormat="1" ht="17.399999999999999" x14ac:dyDescent="0.25">
      <c r="A7" s="13"/>
      <c r="B7" s="74" t="str">
        <f>year&amp;"-"&amp;year+1&amp;" School Calendar"</f>
        <v>2021-2022 School Calendar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AA7" s="52"/>
    </row>
    <row r="8" spans="1:27" s="3" customFormat="1" ht="12" customHeight="1" x14ac:dyDescent="0.2">
      <c r="B8" s="71">
        <f>DATE(year,month,1)</f>
        <v>44378</v>
      </c>
      <c r="C8" s="72"/>
      <c r="D8" s="72"/>
      <c r="E8" s="72"/>
      <c r="F8" s="72"/>
      <c r="G8" s="72"/>
      <c r="H8" s="73"/>
      <c r="I8" s="16"/>
      <c r="J8" s="75"/>
      <c r="K8" s="75"/>
      <c r="L8" s="75"/>
      <c r="M8" s="75"/>
      <c r="N8" s="75"/>
      <c r="O8" s="75"/>
      <c r="P8" s="75"/>
      <c r="Q8" s="16"/>
      <c r="R8" s="71">
        <f>DATE(YEAR(B48+35),MONTH(B48+35),1)</f>
        <v>44562</v>
      </c>
      <c r="S8" s="72"/>
      <c r="T8" s="72"/>
      <c r="U8" s="72"/>
      <c r="V8" s="72"/>
      <c r="W8" s="72"/>
      <c r="X8" s="73"/>
      <c r="AA8" s="70" t="s">
        <v>26</v>
      </c>
    </row>
    <row r="9" spans="1:27" s="3" customFormat="1" ht="12.6" x14ac:dyDescent="0.2">
      <c r="B9" s="14" t="str">
        <f>CHOOSE(1+MOD(startday+1-2,7),"S","M","T","W","T","F","S")</f>
        <v>S</v>
      </c>
      <c r="C9" s="37" t="str">
        <f>CHOOSE(1+MOD(startday+2-2,7),"S","M","T","W","T","F","S")</f>
        <v>M</v>
      </c>
      <c r="D9" s="37" t="str">
        <f>CHOOSE(1+MOD(startday+3-2,7),"S","M","T","W","T","F","S")</f>
        <v>T</v>
      </c>
      <c r="E9" s="37" t="str">
        <f>CHOOSE(1+MOD(startday+4-2,7),"S","M","T","W","T","F","S")</f>
        <v>W</v>
      </c>
      <c r="F9" s="37" t="str">
        <f>CHOOSE(1+MOD(startday+5-2,7),"S","M","T","W","T","F","S")</f>
        <v>T</v>
      </c>
      <c r="G9" s="37" t="str">
        <f>CHOOSE(1+MOD(startday+6-2,7),"S","M","T","W","T","F","S")</f>
        <v>F</v>
      </c>
      <c r="H9" s="15" t="str">
        <f>CHOOSE(1+MOD(startday+7-2,7),"S","M","T","W","T","F","S")</f>
        <v>S</v>
      </c>
      <c r="I9" s="19"/>
      <c r="J9" s="80" t="s">
        <v>28</v>
      </c>
      <c r="K9" s="75"/>
      <c r="L9" s="75"/>
      <c r="M9" s="75"/>
      <c r="N9" s="75"/>
      <c r="O9" s="75"/>
      <c r="P9" s="75"/>
      <c r="Q9" s="19"/>
      <c r="R9" s="14" t="str">
        <f>CHOOSE(1+MOD(startday+1-2,7),"S","M","T","W","T","F","S")</f>
        <v>S</v>
      </c>
      <c r="S9" s="37" t="str">
        <f>CHOOSE(1+MOD(startday+2-2,7),"S","M","T","W","T","F","S")</f>
        <v>M</v>
      </c>
      <c r="T9" s="37" t="str">
        <f>CHOOSE(1+MOD(startday+3-2,7),"S","M","T","W","T","F","S")</f>
        <v>T</v>
      </c>
      <c r="U9" s="37" t="str">
        <f>CHOOSE(1+MOD(startday+4-2,7),"S","M","T","W","T","F","S")</f>
        <v>W</v>
      </c>
      <c r="V9" s="37" t="str">
        <f>CHOOSE(1+MOD(startday+5-2,7),"S","M","T","W","T","F","S")</f>
        <v>T</v>
      </c>
      <c r="W9" s="37" t="str">
        <f>CHOOSE(1+MOD(startday+6-2,7),"S","M","T","W","T","F","S")</f>
        <v>F</v>
      </c>
      <c r="X9" s="15" t="str">
        <f>CHOOSE(1+MOD(startday+7-2,7),"S","M","T","W","T","F","S")</f>
        <v>S</v>
      </c>
      <c r="AA9" s="70"/>
    </row>
    <row r="10" spans="1:27" s="3" customFormat="1" x14ac:dyDescent="0.25">
      <c r="B10" s="22" t="str">
        <f>IF(WEEKDAY(B8,1)=startday,B8,"")</f>
        <v/>
      </c>
      <c r="C10" s="18" t="str">
        <f>IF(B10="",IF(WEEKDAY(B8,1)=MOD(startday,7)+1,B8,""),B10+1)</f>
        <v/>
      </c>
      <c r="D10" s="18" t="str">
        <f>IF(C10="",IF(WEEKDAY(B8,1)=MOD(startday+1,7)+1,B8,""),C10+1)</f>
        <v/>
      </c>
      <c r="E10" s="18" t="str">
        <f>IF(D10="",IF(WEEKDAY(B8,1)=MOD(startday+2,7)+1,B8,""),D10+1)</f>
        <v/>
      </c>
      <c r="F10" s="18">
        <f>IF(E10="",IF(WEEKDAY(B8,1)=MOD(startday+3,7)+1,B8,""),E10+1)</f>
        <v>44378</v>
      </c>
      <c r="G10" s="18">
        <f>IF(F10="",IF(WEEKDAY(B8,1)=MOD(startday+4,7)+1,B8,""),F10+1)</f>
        <v>44379</v>
      </c>
      <c r="H10" s="23">
        <f>IF(G10="",IF(WEEKDAY(B8,1)=MOD(startday+5,7)+1,B8,""),G10+1)</f>
        <v>44380</v>
      </c>
      <c r="I10" s="19"/>
      <c r="J10" s="76" t="s">
        <v>29</v>
      </c>
      <c r="K10" s="75"/>
      <c r="L10" s="75"/>
      <c r="M10" s="75"/>
      <c r="N10" s="75"/>
      <c r="O10" s="75"/>
      <c r="P10" s="75"/>
      <c r="Q10" s="19"/>
      <c r="R10" s="22" t="str">
        <f>IF(WEEKDAY(R8,1)=startday,R8,"")</f>
        <v/>
      </c>
      <c r="S10" s="18" t="str">
        <f>IF(R10="",IF(WEEKDAY(R8,1)=MOD(startday,7)+1,R8,""),R10+1)</f>
        <v/>
      </c>
      <c r="T10" s="18" t="str">
        <f>IF(S10="",IF(WEEKDAY(R8,1)=MOD(startday+1,7)+1,R8,""),S10+1)</f>
        <v/>
      </c>
      <c r="U10" s="18" t="str">
        <f>IF(T10="",IF(WEEKDAY(R8,1)=MOD(startday+2,7)+1,R8,""),T10+1)</f>
        <v/>
      </c>
      <c r="V10" s="18" t="str">
        <f>IF(U10="",IF(WEEKDAY(R8,1)=MOD(startday+3,7)+1,R8,""),U10+1)</f>
        <v/>
      </c>
      <c r="W10" s="18" t="str">
        <f>IF(V10="",IF(WEEKDAY(R8,1)=MOD(startday+4,7)+1,R8,""),V10+1)</f>
        <v/>
      </c>
      <c r="X10" s="23">
        <f>IF(W10="",IF(WEEKDAY(R8,1)=MOD(startday+5,7)+1,R8,""),W10+1)</f>
        <v>44562</v>
      </c>
      <c r="AA10" s="70"/>
    </row>
    <row r="11" spans="1:27" s="3" customFormat="1" ht="12" x14ac:dyDescent="0.25">
      <c r="B11" s="22">
        <f>IF(H10="","",IF(MONTH(H10+1)&lt;&gt;MONTH(H10),"",H10+1))</f>
        <v>44381</v>
      </c>
      <c r="C11" s="40">
        <f t="shared" ref="C11:H11" si="0">IF(B11="","",IF(MONTH(B11+1)&lt;&gt;MONTH(B11),"",B11+1))</f>
        <v>44382</v>
      </c>
      <c r="D11" s="18">
        <f t="shared" si="0"/>
        <v>44383</v>
      </c>
      <c r="E11" s="18">
        <f t="shared" si="0"/>
        <v>44384</v>
      </c>
      <c r="F11" s="18">
        <f t="shared" si="0"/>
        <v>44385</v>
      </c>
      <c r="G11" s="18">
        <f t="shared" si="0"/>
        <v>44386</v>
      </c>
      <c r="H11" s="23">
        <f t="shared" si="0"/>
        <v>44387</v>
      </c>
      <c r="I11" s="19"/>
      <c r="K11" s="3" t="s">
        <v>31</v>
      </c>
      <c r="Q11" s="19"/>
      <c r="R11" s="22">
        <f>IF(X10="","",IF(MONTH(X10+1)&lt;&gt;MONTH(X10),"",X10+1))</f>
        <v>44563</v>
      </c>
      <c r="S11" s="18">
        <f t="shared" ref="S11:X15" si="1">IF(R11="","",IF(MONTH(R11+1)&lt;&gt;MONTH(R11),"",R11+1))</f>
        <v>44564</v>
      </c>
      <c r="T11" s="18">
        <f t="shared" si="1"/>
        <v>44565</v>
      </c>
      <c r="U11" s="18">
        <f t="shared" si="1"/>
        <v>44566</v>
      </c>
      <c r="V11" s="18">
        <f t="shared" si="1"/>
        <v>44567</v>
      </c>
      <c r="W11" s="41">
        <f t="shared" si="1"/>
        <v>44568</v>
      </c>
      <c r="X11" s="23">
        <f t="shared" si="1"/>
        <v>44569</v>
      </c>
      <c r="AA11" s="70"/>
    </row>
    <row r="12" spans="1:27" s="3" customFormat="1" ht="12" x14ac:dyDescent="0.25">
      <c r="B12" s="22">
        <f>IF(H11="","",IF(MONTH(H11+1)&lt;&gt;MONTH(H11),"",H11+1))</f>
        <v>44388</v>
      </c>
      <c r="C12" s="18">
        <f t="shared" ref="C12:H15" si="2">IF(B12="","",IF(MONTH(B12+1)&lt;&gt;MONTH(B12),"",B12+1))</f>
        <v>44389</v>
      </c>
      <c r="D12" s="18">
        <f t="shared" si="2"/>
        <v>44390</v>
      </c>
      <c r="E12" s="18">
        <f t="shared" si="2"/>
        <v>44391</v>
      </c>
      <c r="F12" s="18">
        <f t="shared" si="2"/>
        <v>44392</v>
      </c>
      <c r="G12" s="18">
        <f t="shared" si="2"/>
        <v>44393</v>
      </c>
      <c r="H12" s="23">
        <f t="shared" si="2"/>
        <v>44394</v>
      </c>
      <c r="I12" s="19"/>
      <c r="J12" s="75" t="s">
        <v>30</v>
      </c>
      <c r="K12" s="75"/>
      <c r="L12" s="75"/>
      <c r="M12" s="75"/>
      <c r="N12" s="75"/>
      <c r="O12" s="75"/>
      <c r="P12" s="75"/>
      <c r="Q12" s="19"/>
      <c r="R12" s="22">
        <f>IF(X11="","",IF(MONTH(X11+1)&lt;&gt;MONTH(X11),"",X11+1))</f>
        <v>44570</v>
      </c>
      <c r="S12" s="18">
        <f t="shared" si="1"/>
        <v>44571</v>
      </c>
      <c r="T12" s="18">
        <f t="shared" si="1"/>
        <v>44572</v>
      </c>
      <c r="U12" s="18">
        <f t="shared" si="1"/>
        <v>44573</v>
      </c>
      <c r="V12" s="18">
        <f t="shared" si="1"/>
        <v>44574</v>
      </c>
      <c r="W12" s="18">
        <f t="shared" si="1"/>
        <v>44575</v>
      </c>
      <c r="X12" s="23">
        <f t="shared" si="1"/>
        <v>44576</v>
      </c>
      <c r="AA12" s="70"/>
    </row>
    <row r="13" spans="1:27" s="3" customFormat="1" ht="12" x14ac:dyDescent="0.25">
      <c r="B13" s="22">
        <f>IF(H12="","",IF(MONTH(H12+1)&lt;&gt;MONTH(H12),"",H12+1))</f>
        <v>44395</v>
      </c>
      <c r="C13" s="18">
        <f t="shared" si="2"/>
        <v>44396</v>
      </c>
      <c r="D13" s="18">
        <f t="shared" si="2"/>
        <v>44397</v>
      </c>
      <c r="E13" s="18">
        <f t="shared" si="2"/>
        <v>44398</v>
      </c>
      <c r="F13" s="18">
        <f t="shared" si="2"/>
        <v>44399</v>
      </c>
      <c r="G13" s="18">
        <f t="shared" si="2"/>
        <v>44400</v>
      </c>
      <c r="H13" s="23">
        <f t="shared" si="2"/>
        <v>44401</v>
      </c>
      <c r="I13" s="19"/>
      <c r="J13" s="20"/>
      <c r="K13" s="20"/>
      <c r="L13" s="20"/>
      <c r="M13" s="20"/>
      <c r="N13" s="20"/>
      <c r="O13" s="20"/>
      <c r="P13" s="20"/>
      <c r="Q13" s="19"/>
      <c r="R13" s="22">
        <f>IF(X12="","",IF(MONTH(X12+1)&lt;&gt;MONTH(X12),"",X12+1))</f>
        <v>44577</v>
      </c>
      <c r="S13" s="40">
        <f t="shared" si="1"/>
        <v>44578</v>
      </c>
      <c r="T13" s="18">
        <f t="shared" si="1"/>
        <v>44579</v>
      </c>
      <c r="U13" s="18">
        <f t="shared" si="1"/>
        <v>44580</v>
      </c>
      <c r="V13" s="18">
        <f t="shared" si="1"/>
        <v>44581</v>
      </c>
      <c r="W13" s="18">
        <f t="shared" si="1"/>
        <v>44582</v>
      </c>
      <c r="X13" s="23">
        <f t="shared" si="1"/>
        <v>44583</v>
      </c>
      <c r="AA13" s="70" t="s">
        <v>20</v>
      </c>
    </row>
    <row r="14" spans="1:27" s="3" customFormat="1" ht="12" x14ac:dyDescent="0.25">
      <c r="B14" s="22">
        <f>IF(H13="","",IF(MONTH(H13+1)&lt;&gt;MONTH(H13),"",H13+1))</f>
        <v>44402</v>
      </c>
      <c r="C14" s="18">
        <f t="shared" si="2"/>
        <v>44403</v>
      </c>
      <c r="D14" s="18">
        <f t="shared" si="2"/>
        <v>44404</v>
      </c>
      <c r="E14" s="18">
        <f t="shared" si="2"/>
        <v>44405</v>
      </c>
      <c r="F14" s="18">
        <f t="shared" si="2"/>
        <v>44406</v>
      </c>
      <c r="G14" s="18">
        <f t="shared" si="2"/>
        <v>44407</v>
      </c>
      <c r="H14" s="23">
        <f t="shared" si="2"/>
        <v>44408</v>
      </c>
      <c r="I14" s="19"/>
      <c r="J14" s="42" t="s">
        <v>32</v>
      </c>
      <c r="K14" s="43"/>
      <c r="L14" s="43"/>
      <c r="M14" s="43"/>
      <c r="N14" s="43"/>
      <c r="O14" s="43"/>
      <c r="P14" s="44" t="s">
        <v>47</v>
      </c>
      <c r="Q14" s="19"/>
      <c r="R14" s="22">
        <f>IF(X13="","",IF(MONTH(X13+1)&lt;&gt;MONTH(X13),"",X13+1))</f>
        <v>44584</v>
      </c>
      <c r="S14" s="18">
        <f t="shared" si="1"/>
        <v>44585</v>
      </c>
      <c r="T14" s="18">
        <f t="shared" si="1"/>
        <v>44586</v>
      </c>
      <c r="U14" s="18">
        <f t="shared" si="1"/>
        <v>44587</v>
      </c>
      <c r="V14" s="18">
        <f t="shared" si="1"/>
        <v>44588</v>
      </c>
      <c r="W14" s="18">
        <f t="shared" si="1"/>
        <v>44589</v>
      </c>
      <c r="X14" s="23">
        <f t="shared" si="1"/>
        <v>44590</v>
      </c>
      <c r="AA14" s="66"/>
    </row>
    <row r="15" spans="1:27" s="3" customFormat="1" ht="12" x14ac:dyDescent="0.25">
      <c r="B15" s="22" t="str">
        <f>IF(H14="","",IF(MONTH(H14+1)&lt;&gt;MONTH(H14),"",H14+1))</f>
        <v/>
      </c>
      <c r="C15" s="18" t="str">
        <f t="shared" si="2"/>
        <v/>
      </c>
      <c r="D15" s="18" t="str">
        <f t="shared" si="2"/>
        <v/>
      </c>
      <c r="E15" s="18" t="str">
        <f t="shared" si="2"/>
        <v/>
      </c>
      <c r="F15" s="18" t="str">
        <f t="shared" si="2"/>
        <v/>
      </c>
      <c r="G15" s="18" t="str">
        <f t="shared" si="2"/>
        <v/>
      </c>
      <c r="H15" s="23" t="str">
        <f t="shared" si="2"/>
        <v/>
      </c>
      <c r="I15" s="19"/>
      <c r="J15" s="45" t="s">
        <v>34</v>
      </c>
      <c r="K15" s="46"/>
      <c r="L15" s="46"/>
      <c r="M15" s="46"/>
      <c r="N15" s="46"/>
      <c r="O15" s="46"/>
      <c r="P15" s="47" t="s">
        <v>10</v>
      </c>
      <c r="Q15" s="19"/>
      <c r="R15" s="22">
        <f>IF(X14="","",IF(MONTH(X14+1)&lt;&gt;MONTH(X14),"",X14+1))</f>
        <v>44591</v>
      </c>
      <c r="S15" s="18">
        <f t="shared" si="1"/>
        <v>44592</v>
      </c>
      <c r="T15" s="18" t="str">
        <f t="shared" si="1"/>
        <v/>
      </c>
      <c r="U15" s="18" t="str">
        <f t="shared" si="1"/>
        <v/>
      </c>
      <c r="V15" s="18" t="str">
        <f t="shared" si="1"/>
        <v/>
      </c>
      <c r="W15" s="18" t="str">
        <f t="shared" si="1"/>
        <v/>
      </c>
      <c r="X15" s="23" t="str">
        <f t="shared" si="1"/>
        <v/>
      </c>
      <c r="AA15" s="66"/>
    </row>
    <row r="16" spans="1:27" s="3" customFormat="1" ht="12" x14ac:dyDescent="0.2">
      <c r="B16" s="67">
        <f>DATE(YEAR(B8+35),MONTH(B8+35),1)</f>
        <v>44409</v>
      </c>
      <c r="C16" s="68"/>
      <c r="D16" s="68"/>
      <c r="E16" s="68"/>
      <c r="F16" s="68"/>
      <c r="G16" s="68"/>
      <c r="H16" s="69"/>
      <c r="I16" s="16"/>
      <c r="J16" s="45" t="s">
        <v>33</v>
      </c>
      <c r="K16" s="46"/>
      <c r="L16" s="46"/>
      <c r="M16" s="46"/>
      <c r="N16" s="46"/>
      <c r="O16" s="46"/>
      <c r="P16" s="47" t="s">
        <v>4</v>
      </c>
      <c r="Q16" s="16"/>
      <c r="R16" s="67">
        <f>DATE(YEAR(R8+35),MONTH(R8+35),1)</f>
        <v>44593</v>
      </c>
      <c r="S16" s="68"/>
      <c r="T16" s="68"/>
      <c r="U16" s="68"/>
      <c r="V16" s="68"/>
      <c r="W16" s="68"/>
      <c r="X16" s="69"/>
      <c r="AA16" s="66"/>
    </row>
    <row r="17" spans="2:27" s="3" customFormat="1" ht="11.4" x14ac:dyDescent="0.2">
      <c r="B17" s="14" t="str">
        <f>CHOOSE(1+MOD(startday+1-2,7),"S","M","T","W","T","F","S")</f>
        <v>S</v>
      </c>
      <c r="C17" s="37" t="str">
        <f>CHOOSE(1+MOD(startday+2-2,7),"S","M","T","W","T","F","S")</f>
        <v>M</v>
      </c>
      <c r="D17" s="37" t="str">
        <f>CHOOSE(1+MOD(startday+3-2,7),"S","M","T","W","T","F","S")</f>
        <v>T</v>
      </c>
      <c r="E17" s="37" t="str">
        <f>CHOOSE(1+MOD(startday+4-2,7),"S","M","T","W","T","F","S")</f>
        <v>W</v>
      </c>
      <c r="F17" s="37" t="str">
        <f>CHOOSE(1+MOD(startday+5-2,7),"S","M","T","W","T","F","S")</f>
        <v>T</v>
      </c>
      <c r="G17" s="37" t="str">
        <f>CHOOSE(1+MOD(startday+6-2,7),"S","M","T","W","T","F","S")</f>
        <v>F</v>
      </c>
      <c r="H17" s="15" t="str">
        <f>CHOOSE(1+MOD(startday+7-2,7),"S","M","T","W","T","F","S")</f>
        <v>S</v>
      </c>
      <c r="I17" s="21"/>
      <c r="J17" s="45" t="s">
        <v>35</v>
      </c>
      <c r="K17" s="46"/>
      <c r="L17" s="46"/>
      <c r="M17" s="46"/>
      <c r="N17" s="46"/>
      <c r="O17" s="46"/>
      <c r="P17" s="47" t="s">
        <v>48</v>
      </c>
      <c r="Q17" s="21"/>
      <c r="R17" s="14" t="str">
        <f>CHOOSE(1+MOD(startday+1-2,7),"S","M","T","W","T","F","S")</f>
        <v>S</v>
      </c>
      <c r="S17" s="37" t="str">
        <f>CHOOSE(1+MOD(startday+2-2,7),"S","M","T","W","T","F","S")</f>
        <v>M</v>
      </c>
      <c r="T17" s="37" t="str">
        <f>CHOOSE(1+MOD(startday+3-2,7),"S","M","T","W","T","F","S")</f>
        <v>T</v>
      </c>
      <c r="U17" s="37" t="str">
        <f>CHOOSE(1+MOD(startday+4-2,7),"S","M","T","W","T","F","S")</f>
        <v>W</v>
      </c>
      <c r="V17" s="37" t="str">
        <f>CHOOSE(1+MOD(startday+5-2,7),"S","M","T","W","T","F","S")</f>
        <v>T</v>
      </c>
      <c r="W17" s="37" t="str">
        <f>CHOOSE(1+MOD(startday+6-2,7),"S","M","T","W","T","F","S")</f>
        <v>F</v>
      </c>
      <c r="X17" s="15" t="str">
        <f>CHOOSE(1+MOD(startday+7-2,7),"S","M","T","W","T","F","S")</f>
        <v>S</v>
      </c>
      <c r="AA17" s="50"/>
    </row>
    <row r="18" spans="2:27" s="3" customFormat="1" ht="12" x14ac:dyDescent="0.25">
      <c r="B18" s="22">
        <f>IF(WEEKDAY(B16,1)=startday,B16,"")</f>
        <v>44409</v>
      </c>
      <c r="C18" s="18">
        <f>IF(B18="",IF(WEEKDAY(B16,1)=MOD(startday,7)+1,B16,""),B18+1)</f>
        <v>44410</v>
      </c>
      <c r="D18" s="18">
        <f>IF(C18="",IF(WEEKDAY(B16,1)=MOD(startday+1,7)+1,B16,""),C18+1)</f>
        <v>44411</v>
      </c>
      <c r="E18" s="18">
        <f>IF(D18="",IF(WEEKDAY(B16,1)=MOD(startday+2,7)+1,B16,""),D18+1)</f>
        <v>44412</v>
      </c>
      <c r="F18" s="18">
        <f>IF(E18="",IF(WEEKDAY(B16,1)=MOD(startday+3,7)+1,B16,""),E18+1)</f>
        <v>44413</v>
      </c>
      <c r="G18" s="18">
        <f>IF(F18="",IF(WEEKDAY(B16,1)=MOD(startday+4,7)+1,B16,""),F18+1)</f>
        <v>44414</v>
      </c>
      <c r="H18" s="23">
        <f>IF(G18="",IF(WEEKDAY(B16,1)=MOD(startday+5,7)+1,B16,""),G18+1)</f>
        <v>44415</v>
      </c>
      <c r="I18" s="19"/>
      <c r="J18" s="45" t="s">
        <v>36</v>
      </c>
      <c r="K18" s="46"/>
      <c r="L18" s="46"/>
      <c r="M18" s="46"/>
      <c r="N18" s="46"/>
      <c r="O18" s="46"/>
      <c r="P18" s="47" t="s">
        <v>50</v>
      </c>
      <c r="Q18" s="19"/>
      <c r="R18" s="22" t="str">
        <f>IF(WEEKDAY(R16,1)=startday,R16,"")</f>
        <v/>
      </c>
      <c r="S18" s="18" t="str">
        <f>IF(R18="",IF(WEEKDAY(R16,1)=MOD(startday,7)+1,R16,""),R18+1)</f>
        <v/>
      </c>
      <c r="T18" s="18">
        <f>IF(S18="",IF(WEEKDAY(R16,1)=MOD(startday+1,7)+1,R16,""),S18+1)</f>
        <v>44593</v>
      </c>
      <c r="U18" s="18">
        <f>IF(T18="",IF(WEEKDAY(R16,1)=MOD(startday+2,7)+1,R16,""),T18+1)</f>
        <v>44594</v>
      </c>
      <c r="V18" s="18">
        <f>IF(U18="",IF(WEEKDAY(R16,1)=MOD(startday+3,7)+1,R16,""),U18+1)</f>
        <v>44595</v>
      </c>
      <c r="W18" s="18">
        <f>IF(V18="",IF(WEEKDAY(R16,1)=MOD(startday+4,7)+1,R16,""),V18+1)</f>
        <v>44596</v>
      </c>
      <c r="X18" s="23">
        <f>IF(W18="",IF(WEEKDAY(R16,1)=MOD(startday+5,7)+1,R16,""),W18+1)</f>
        <v>44597</v>
      </c>
      <c r="AA18" s="50"/>
    </row>
    <row r="19" spans="2:27" s="3" customFormat="1" ht="12" x14ac:dyDescent="0.25">
      <c r="B19" s="22">
        <f>IF(H18="","",IF(MONTH(H18+1)&lt;&gt;MONTH(H18),"",H18+1))</f>
        <v>44416</v>
      </c>
      <c r="C19" s="18">
        <f t="shared" ref="C19:H23" si="3">IF(B19="","",IF(MONTH(B19+1)&lt;&gt;MONTH(B19),"",B19+1))</f>
        <v>44417</v>
      </c>
      <c r="D19" s="18">
        <f t="shared" si="3"/>
        <v>44418</v>
      </c>
      <c r="E19" s="18">
        <f t="shared" si="3"/>
        <v>44419</v>
      </c>
      <c r="F19" s="18">
        <f t="shared" si="3"/>
        <v>44420</v>
      </c>
      <c r="G19" s="18">
        <f t="shared" si="3"/>
        <v>44421</v>
      </c>
      <c r="H19" s="23">
        <f t="shared" si="3"/>
        <v>44422</v>
      </c>
      <c r="I19" s="19"/>
      <c r="J19" s="45" t="s">
        <v>37</v>
      </c>
      <c r="K19" s="46"/>
      <c r="L19" s="46"/>
      <c r="M19" s="46"/>
      <c r="N19" s="46"/>
      <c r="O19" s="46"/>
      <c r="P19" s="47" t="s">
        <v>38</v>
      </c>
      <c r="Q19" s="19"/>
      <c r="R19" s="22">
        <f>IF(X18="","",IF(MONTH(X18+1)&lt;&gt;MONTH(X18),"",X18+1))</f>
        <v>44598</v>
      </c>
      <c r="S19" s="18">
        <f t="shared" ref="S19:X23" si="4">IF(R19="","",IF(MONTH(R19+1)&lt;&gt;MONTH(R19),"",R19+1))</f>
        <v>44599</v>
      </c>
      <c r="T19" s="18">
        <f t="shared" si="4"/>
        <v>44600</v>
      </c>
      <c r="U19" s="18">
        <f t="shared" si="4"/>
        <v>44601</v>
      </c>
      <c r="V19" s="18">
        <f t="shared" si="4"/>
        <v>44602</v>
      </c>
      <c r="W19" s="18">
        <f t="shared" si="4"/>
        <v>44603</v>
      </c>
      <c r="X19" s="23">
        <f t="shared" si="4"/>
        <v>44604</v>
      </c>
      <c r="AA19" s="70" t="s">
        <v>21</v>
      </c>
    </row>
    <row r="20" spans="2:27" s="3" customFormat="1" ht="12" x14ac:dyDescent="0.25">
      <c r="B20" s="22">
        <f>IF(H19="","",IF(MONTH(H19+1)&lt;&gt;MONTH(H19),"",H19+1))</f>
        <v>44423</v>
      </c>
      <c r="C20" s="18">
        <f t="shared" si="3"/>
        <v>44424</v>
      </c>
      <c r="D20" s="18">
        <f t="shared" si="3"/>
        <v>44425</v>
      </c>
      <c r="E20" s="18">
        <f t="shared" si="3"/>
        <v>44426</v>
      </c>
      <c r="F20" s="18">
        <f t="shared" si="3"/>
        <v>44427</v>
      </c>
      <c r="G20" s="18">
        <f t="shared" si="3"/>
        <v>44428</v>
      </c>
      <c r="H20" s="23">
        <f t="shared" si="3"/>
        <v>44429</v>
      </c>
      <c r="I20" s="19"/>
      <c r="J20" s="45" t="s">
        <v>39</v>
      </c>
      <c r="K20" s="46"/>
      <c r="L20" s="46"/>
      <c r="M20" s="46"/>
      <c r="N20" s="46"/>
      <c r="O20" s="46"/>
      <c r="P20" s="47" t="s">
        <v>49</v>
      </c>
      <c r="Q20" s="19"/>
      <c r="R20" s="22">
        <f>IF(X19="","",IF(MONTH(X19+1)&lt;&gt;MONTH(X19),"",X19+1))</f>
        <v>44605</v>
      </c>
      <c r="S20" s="18">
        <f t="shared" si="4"/>
        <v>44606</v>
      </c>
      <c r="T20" s="18">
        <f t="shared" si="4"/>
        <v>44607</v>
      </c>
      <c r="U20" s="18">
        <f t="shared" si="4"/>
        <v>44608</v>
      </c>
      <c r="V20" s="18">
        <f t="shared" si="4"/>
        <v>44609</v>
      </c>
      <c r="W20" s="18">
        <f t="shared" si="4"/>
        <v>44610</v>
      </c>
      <c r="X20" s="23">
        <f t="shared" si="4"/>
        <v>44611</v>
      </c>
      <c r="AA20" s="70"/>
    </row>
    <row r="21" spans="2:27" s="3" customFormat="1" ht="12" x14ac:dyDescent="0.25">
      <c r="B21" s="22">
        <f>IF(H20="","",IF(MONTH(H20+1)&lt;&gt;MONTH(H20),"",H20+1))</f>
        <v>44430</v>
      </c>
      <c r="C21" s="18">
        <f t="shared" si="3"/>
        <v>44431</v>
      </c>
      <c r="D21" s="18">
        <f t="shared" si="3"/>
        <v>44432</v>
      </c>
      <c r="E21" s="18">
        <f t="shared" si="3"/>
        <v>44433</v>
      </c>
      <c r="F21" s="18">
        <f t="shared" si="3"/>
        <v>44434</v>
      </c>
      <c r="G21" s="18">
        <f t="shared" si="3"/>
        <v>44435</v>
      </c>
      <c r="H21" s="23">
        <f t="shared" si="3"/>
        <v>44436</v>
      </c>
      <c r="I21" s="19"/>
      <c r="J21" s="45" t="s">
        <v>40</v>
      </c>
      <c r="K21" s="46"/>
      <c r="L21" s="46"/>
      <c r="M21" s="46"/>
      <c r="N21" s="46"/>
      <c r="O21" s="46"/>
      <c r="P21" s="47" t="s">
        <v>11</v>
      </c>
      <c r="Q21" s="19"/>
      <c r="R21" s="22">
        <f>IF(X20="","",IF(MONTH(X20+1)&lt;&gt;MONTH(X20),"",X20+1))</f>
        <v>44612</v>
      </c>
      <c r="S21" s="18">
        <f t="shared" si="4"/>
        <v>44613</v>
      </c>
      <c r="T21" s="18">
        <f t="shared" si="4"/>
        <v>44614</v>
      </c>
      <c r="U21" s="18">
        <f t="shared" si="4"/>
        <v>44615</v>
      </c>
      <c r="V21" s="18">
        <f t="shared" si="4"/>
        <v>44616</v>
      </c>
      <c r="W21" s="18">
        <f t="shared" si="4"/>
        <v>44617</v>
      </c>
      <c r="X21" s="23">
        <f t="shared" si="4"/>
        <v>44618</v>
      </c>
      <c r="AA21" s="70"/>
    </row>
    <row r="22" spans="2:27" s="3" customFormat="1" ht="12" x14ac:dyDescent="0.25">
      <c r="B22" s="22">
        <f>IF(H21="","",IF(MONTH(H21+1)&lt;&gt;MONTH(H21),"",H21+1))</f>
        <v>44437</v>
      </c>
      <c r="C22" s="18">
        <f t="shared" si="3"/>
        <v>44438</v>
      </c>
      <c r="D22" s="18">
        <f t="shared" si="3"/>
        <v>44439</v>
      </c>
      <c r="E22" s="18" t="str">
        <f t="shared" si="3"/>
        <v/>
      </c>
      <c r="F22" s="18" t="str">
        <f t="shared" si="3"/>
        <v/>
      </c>
      <c r="G22" s="18" t="str">
        <f t="shared" si="3"/>
        <v/>
      </c>
      <c r="H22" s="23" t="str">
        <f t="shared" si="3"/>
        <v/>
      </c>
      <c r="I22" s="19"/>
      <c r="J22" s="45" t="s">
        <v>42</v>
      </c>
      <c r="K22" s="46"/>
      <c r="L22" s="46"/>
      <c r="M22" s="46"/>
      <c r="N22" s="46"/>
      <c r="O22" s="46"/>
      <c r="P22" s="47" t="s">
        <v>51</v>
      </c>
      <c r="Q22" s="19"/>
      <c r="R22" s="22">
        <f>IF(X21="","",IF(MONTH(X21+1)&lt;&gt;MONTH(X21),"",X21+1))</f>
        <v>44619</v>
      </c>
      <c r="S22" s="18">
        <f t="shared" si="4"/>
        <v>44620</v>
      </c>
      <c r="T22" s="18" t="str">
        <f t="shared" si="4"/>
        <v/>
      </c>
      <c r="U22" s="18" t="str">
        <f t="shared" si="4"/>
        <v/>
      </c>
      <c r="V22" s="18" t="str">
        <f t="shared" si="4"/>
        <v/>
      </c>
      <c r="W22" s="18" t="str">
        <f t="shared" si="4"/>
        <v/>
      </c>
      <c r="X22" s="23" t="str">
        <f t="shared" si="4"/>
        <v/>
      </c>
      <c r="AA22" s="70" t="s">
        <v>22</v>
      </c>
    </row>
    <row r="23" spans="2:27" s="3" customFormat="1" ht="12" x14ac:dyDescent="0.25">
      <c r="B23" s="22" t="str">
        <f>IF(H22="","",IF(MONTH(H22+1)&lt;&gt;MONTH(H22),"",H22+1))</f>
        <v/>
      </c>
      <c r="C23" s="18" t="str">
        <f t="shared" si="3"/>
        <v/>
      </c>
      <c r="D23" s="18" t="str">
        <f t="shared" si="3"/>
        <v/>
      </c>
      <c r="E23" s="18" t="str">
        <f t="shared" si="3"/>
        <v/>
      </c>
      <c r="F23" s="18" t="str">
        <f t="shared" si="3"/>
        <v/>
      </c>
      <c r="G23" s="18" t="str">
        <f t="shared" si="3"/>
        <v/>
      </c>
      <c r="H23" s="23" t="str">
        <f t="shared" si="3"/>
        <v/>
      </c>
      <c r="I23" s="19"/>
      <c r="J23" s="45" t="s">
        <v>2</v>
      </c>
      <c r="K23" s="46"/>
      <c r="L23" s="46"/>
      <c r="M23" s="46"/>
      <c r="N23" s="46"/>
      <c r="O23" s="46"/>
      <c r="P23" s="47" t="s">
        <v>5</v>
      </c>
      <c r="Q23" s="19"/>
      <c r="R23" s="22" t="str">
        <f>IF(X22="","",IF(MONTH(X22+1)&lt;&gt;MONTH(X22),"",X22+1))</f>
        <v/>
      </c>
      <c r="S23" s="18" t="str">
        <f t="shared" si="4"/>
        <v/>
      </c>
      <c r="T23" s="18" t="str">
        <f t="shared" si="4"/>
        <v/>
      </c>
      <c r="U23" s="18" t="str">
        <f t="shared" si="4"/>
        <v/>
      </c>
      <c r="V23" s="18" t="str">
        <f t="shared" si="4"/>
        <v/>
      </c>
      <c r="W23" s="18" t="str">
        <f t="shared" si="4"/>
        <v/>
      </c>
      <c r="X23" s="23" t="str">
        <f t="shared" si="4"/>
        <v/>
      </c>
      <c r="AA23" s="70"/>
    </row>
    <row r="24" spans="2:27" s="3" customFormat="1" ht="12" customHeight="1" x14ac:dyDescent="0.2">
      <c r="B24" s="67">
        <f>DATE(YEAR(B16+35),MONTH(B16+35),1)</f>
        <v>44440</v>
      </c>
      <c r="C24" s="68"/>
      <c r="D24" s="68"/>
      <c r="E24" s="68"/>
      <c r="F24" s="68"/>
      <c r="G24" s="68"/>
      <c r="H24" s="69"/>
      <c r="I24" s="19"/>
      <c r="J24" s="45" t="s">
        <v>2</v>
      </c>
      <c r="K24" s="46"/>
      <c r="L24" s="46"/>
      <c r="M24" s="46"/>
      <c r="N24" s="46"/>
      <c r="O24" s="46"/>
      <c r="P24" s="47" t="s">
        <v>6</v>
      </c>
      <c r="Q24" s="19"/>
      <c r="R24" s="67">
        <f>DATE(YEAR(R16+35),MONTH(R16+35),1)</f>
        <v>44621</v>
      </c>
      <c r="S24" s="68"/>
      <c r="T24" s="68"/>
      <c r="U24" s="68"/>
      <c r="V24" s="68"/>
      <c r="W24" s="68"/>
      <c r="X24" s="69"/>
      <c r="AA24" s="70"/>
    </row>
    <row r="25" spans="2:27" s="3" customFormat="1" ht="12" customHeight="1" x14ac:dyDescent="0.2">
      <c r="B25" s="14" t="str">
        <f>CHOOSE(1+MOD(startday+1-2,7),"S","M","T","W","T","F","S")</f>
        <v>S</v>
      </c>
      <c r="C25" s="37" t="str">
        <f>CHOOSE(1+MOD(startday+2-2,7),"S","M","T","W","T","F","S")</f>
        <v>M</v>
      </c>
      <c r="D25" s="37" t="str">
        <f>CHOOSE(1+MOD(startday+3-2,7),"S","M","T","W","T","F","S")</f>
        <v>T</v>
      </c>
      <c r="E25" s="37" t="str">
        <f>CHOOSE(1+MOD(startday+4-2,7),"S","M","T","W","T","F","S")</f>
        <v>W</v>
      </c>
      <c r="F25" s="37" t="str">
        <f>CHOOSE(1+MOD(startday+5-2,7),"S","M","T","W","T","F","S")</f>
        <v>T</v>
      </c>
      <c r="G25" s="37" t="str">
        <f>CHOOSE(1+MOD(startday+6-2,7),"S","M","T","W","T","F","S")</f>
        <v>F</v>
      </c>
      <c r="H25" s="15" t="str">
        <f>CHOOSE(1+MOD(startday+7-2,7),"S","M","T","W","T","F","S")</f>
        <v>S</v>
      </c>
      <c r="I25" s="19"/>
      <c r="J25" s="45" t="s">
        <v>41</v>
      </c>
      <c r="K25" s="46"/>
      <c r="L25" s="46"/>
      <c r="M25" s="46"/>
      <c r="N25" s="46"/>
      <c r="O25" s="46"/>
      <c r="P25" s="47" t="s">
        <v>53</v>
      </c>
      <c r="Q25" s="19"/>
      <c r="R25" s="14" t="str">
        <f>CHOOSE(1+MOD(startday+1-2,7),"S","M","T","W","T","F","S")</f>
        <v>S</v>
      </c>
      <c r="S25" s="37" t="str">
        <f>CHOOSE(1+MOD(startday+2-2,7),"S","M","T","W","T","F","S")</f>
        <v>M</v>
      </c>
      <c r="T25" s="37" t="str">
        <f>CHOOSE(1+MOD(startday+3-2,7),"S","M","T","W","T","F","S")</f>
        <v>T</v>
      </c>
      <c r="U25" s="37" t="str">
        <f>CHOOSE(1+MOD(startday+4-2,7),"S","M","T","W","T","F","S")</f>
        <v>W</v>
      </c>
      <c r="V25" s="37" t="str">
        <f>CHOOSE(1+MOD(startday+5-2,7),"S","M","T","W","T","F","S")</f>
        <v>T</v>
      </c>
      <c r="W25" s="37" t="str">
        <f>CHOOSE(1+MOD(startday+6-2,7),"S","M","T","W","T","F","S")</f>
        <v>F</v>
      </c>
      <c r="X25" s="15" t="str">
        <f>CHOOSE(1+MOD(startday+7-2,7),"S","M","T","W","T","F","S")</f>
        <v>S</v>
      </c>
      <c r="AA25" s="70"/>
    </row>
    <row r="26" spans="2:27" s="3" customFormat="1" ht="12" x14ac:dyDescent="0.25">
      <c r="B26" s="22" t="str">
        <f>IF(WEEKDAY(B24,1)=startday,B24,"")</f>
        <v/>
      </c>
      <c r="C26" s="18" t="str">
        <f>IF(B26="",IF(WEEKDAY(B24,1)=MOD(startday,7)+1,B24,""),B26+1)</f>
        <v/>
      </c>
      <c r="D26" s="18" t="str">
        <f>IF(C26="",IF(WEEKDAY(B24,1)=MOD(startday+1,7)+1,B24,""),C26+1)</f>
        <v/>
      </c>
      <c r="E26" s="18">
        <f>IF(D26="",IF(WEEKDAY(B24,1)=MOD(startday+2,7)+1,B24,""),D26+1)</f>
        <v>44440</v>
      </c>
      <c r="F26" s="18">
        <f>IF(E26="",IF(WEEKDAY(B24,1)=MOD(startday+3,7)+1,B24,""),E26+1)</f>
        <v>44441</v>
      </c>
      <c r="G26" s="18">
        <f>IF(F26="",IF(WEEKDAY(B24,1)=MOD(startday+4,7)+1,B24,""),F26+1)</f>
        <v>44442</v>
      </c>
      <c r="H26" s="23">
        <f>IF(G26="",IF(WEEKDAY(B24,1)=MOD(startday+5,7)+1,B24,""),G26+1)</f>
        <v>44443</v>
      </c>
      <c r="I26" s="19"/>
      <c r="J26" s="45" t="s">
        <v>44</v>
      </c>
      <c r="K26" s="46"/>
      <c r="L26" s="46"/>
      <c r="M26" s="46"/>
      <c r="N26" s="46"/>
      <c r="O26" s="46"/>
      <c r="P26" s="47" t="s">
        <v>52</v>
      </c>
      <c r="Q26" s="19"/>
      <c r="R26" s="22" t="str">
        <f>IF(WEEKDAY(R24,1)=startday,R24,"")</f>
        <v/>
      </c>
      <c r="S26" s="18" t="str">
        <f>IF(R26="",IF(WEEKDAY(R24,1)=MOD(startday,7)+1,R24,""),R26+1)</f>
        <v/>
      </c>
      <c r="T26" s="18">
        <f>IF(S26="",IF(WEEKDAY(R24,1)=MOD(startday+1,7)+1,R24,""),S26+1)</f>
        <v>44621</v>
      </c>
      <c r="U26" s="18">
        <f>IF(T26="",IF(WEEKDAY(R24,1)=MOD(startday+2,7)+1,R24,""),T26+1)</f>
        <v>44622</v>
      </c>
      <c r="V26" s="18">
        <f>IF(U26="",IF(WEEKDAY(R24,1)=MOD(startday+3,7)+1,R24,""),U26+1)</f>
        <v>44623</v>
      </c>
      <c r="W26" s="18">
        <f>IF(V26="",IF(WEEKDAY(R24,1)=MOD(startday+4,7)+1,R24,""),V26+1)</f>
        <v>44624</v>
      </c>
      <c r="X26" s="23">
        <f>IF(W26="",IF(WEEKDAY(R24,1)=MOD(startday+5,7)+1,R24,""),W26+1)</f>
        <v>44625</v>
      </c>
      <c r="AA26" s="70"/>
    </row>
    <row r="27" spans="2:27" s="3" customFormat="1" ht="12" x14ac:dyDescent="0.25">
      <c r="B27" s="22">
        <f>IF(H26="","",IF(MONTH(H26+1)&lt;&gt;MONTH(H26),"",H26+1))</f>
        <v>44444</v>
      </c>
      <c r="C27" s="40">
        <f t="shared" ref="C27:H31" si="5">IF(B27="","",IF(MONTH(B27+1)&lt;&gt;MONTH(B27),"",B27+1))</f>
        <v>44445</v>
      </c>
      <c r="D27" s="18">
        <f t="shared" si="5"/>
        <v>44446</v>
      </c>
      <c r="E27" s="18">
        <f t="shared" si="5"/>
        <v>44447</v>
      </c>
      <c r="F27" s="18">
        <f t="shared" si="5"/>
        <v>44448</v>
      </c>
      <c r="G27" s="18">
        <f t="shared" si="5"/>
        <v>44449</v>
      </c>
      <c r="H27" s="23">
        <f t="shared" si="5"/>
        <v>44450</v>
      </c>
      <c r="I27" s="19"/>
      <c r="J27" s="45" t="s">
        <v>3</v>
      </c>
      <c r="K27" s="46"/>
      <c r="L27" s="46"/>
      <c r="M27" s="46"/>
      <c r="N27" s="46"/>
      <c r="O27" s="46"/>
      <c r="P27" s="47" t="s">
        <v>5</v>
      </c>
      <c r="Q27" s="19"/>
      <c r="R27" s="22">
        <f>IF(X26="","",IF(MONTH(X26+1)&lt;&gt;MONTH(X26),"",X26+1))</f>
        <v>44626</v>
      </c>
      <c r="S27" s="18">
        <f t="shared" ref="S27:X31" si="6">IF(R27="","",IF(MONTH(R27+1)&lt;&gt;MONTH(R27),"",R27+1))</f>
        <v>44627</v>
      </c>
      <c r="T27" s="18">
        <f t="shared" si="6"/>
        <v>44628</v>
      </c>
      <c r="U27" s="18">
        <f t="shared" si="6"/>
        <v>44629</v>
      </c>
      <c r="V27" s="18">
        <f t="shared" si="6"/>
        <v>44630</v>
      </c>
      <c r="W27" s="41">
        <f t="shared" si="6"/>
        <v>44631</v>
      </c>
      <c r="X27" s="23">
        <f t="shared" si="6"/>
        <v>44632</v>
      </c>
      <c r="AA27" s="50"/>
    </row>
    <row r="28" spans="2:27" s="3" customFormat="1" ht="12" x14ac:dyDescent="0.25">
      <c r="B28" s="22">
        <f>IF(H27="","",IF(MONTH(H27+1)&lt;&gt;MONTH(H27),"",H27+1))</f>
        <v>44451</v>
      </c>
      <c r="C28" s="18">
        <f t="shared" si="5"/>
        <v>44452</v>
      </c>
      <c r="D28" s="18">
        <f t="shared" si="5"/>
        <v>44453</v>
      </c>
      <c r="E28" s="18">
        <f t="shared" si="5"/>
        <v>44454</v>
      </c>
      <c r="F28" s="18">
        <f t="shared" si="5"/>
        <v>44455</v>
      </c>
      <c r="G28" s="18">
        <f t="shared" si="5"/>
        <v>44456</v>
      </c>
      <c r="H28" s="23">
        <f t="shared" si="5"/>
        <v>44457</v>
      </c>
      <c r="I28" s="19"/>
      <c r="J28" s="45" t="s">
        <v>43</v>
      </c>
      <c r="K28" s="46"/>
      <c r="L28" s="46"/>
      <c r="M28" s="46"/>
      <c r="N28" s="46"/>
      <c r="O28" s="46"/>
      <c r="P28" s="47" t="s">
        <v>7</v>
      </c>
      <c r="Q28" s="19"/>
      <c r="R28" s="22">
        <f>IF(X27="","",IF(MONTH(X27+1)&lt;&gt;MONTH(X27),"",X27+1))</f>
        <v>44633</v>
      </c>
      <c r="S28" s="40">
        <f t="shared" si="6"/>
        <v>44634</v>
      </c>
      <c r="T28" s="40">
        <f t="shared" si="6"/>
        <v>44635</v>
      </c>
      <c r="U28" s="40">
        <f t="shared" si="6"/>
        <v>44636</v>
      </c>
      <c r="V28" s="40">
        <f t="shared" si="6"/>
        <v>44637</v>
      </c>
      <c r="W28" s="40">
        <f t="shared" si="6"/>
        <v>44638</v>
      </c>
      <c r="X28" s="23">
        <f t="shared" si="6"/>
        <v>44639</v>
      </c>
      <c r="AA28" s="70" t="s">
        <v>23</v>
      </c>
    </row>
    <row r="29" spans="2:27" s="3" customFormat="1" ht="12" x14ac:dyDescent="0.25">
      <c r="B29" s="22">
        <f>IF(H28="","",IF(MONTH(H28+1)&lt;&gt;MONTH(H28),"",H28+1))</f>
        <v>44458</v>
      </c>
      <c r="C29" s="18">
        <f t="shared" si="5"/>
        <v>44459</v>
      </c>
      <c r="D29" s="18">
        <f t="shared" si="5"/>
        <v>44460</v>
      </c>
      <c r="E29" s="18">
        <f t="shared" si="5"/>
        <v>44461</v>
      </c>
      <c r="F29" s="18">
        <f t="shared" si="5"/>
        <v>44462</v>
      </c>
      <c r="G29" s="18">
        <f t="shared" si="5"/>
        <v>44463</v>
      </c>
      <c r="H29" s="23">
        <f t="shared" si="5"/>
        <v>44464</v>
      </c>
      <c r="I29" s="19"/>
      <c r="J29" s="45" t="s">
        <v>45</v>
      </c>
      <c r="K29" s="46"/>
      <c r="L29" s="46"/>
      <c r="M29" s="46"/>
      <c r="N29" s="46"/>
      <c r="O29" s="46"/>
      <c r="P29" s="47" t="s">
        <v>46</v>
      </c>
      <c r="Q29" s="19"/>
      <c r="R29" s="22">
        <f>IF(X28="","",IF(MONTH(X28+1)&lt;&gt;MONTH(X28),"",X28+1))</f>
        <v>44640</v>
      </c>
      <c r="S29" s="18">
        <f t="shared" si="6"/>
        <v>44641</v>
      </c>
      <c r="T29" s="18">
        <f t="shared" si="6"/>
        <v>44642</v>
      </c>
      <c r="U29" s="18">
        <f t="shared" si="6"/>
        <v>44643</v>
      </c>
      <c r="V29" s="18">
        <f t="shared" si="6"/>
        <v>44644</v>
      </c>
      <c r="W29" s="18">
        <f t="shared" si="6"/>
        <v>44645</v>
      </c>
      <c r="X29" s="23">
        <f t="shared" si="6"/>
        <v>44646</v>
      </c>
      <c r="AA29" s="70"/>
    </row>
    <row r="30" spans="2:27" s="3" customFormat="1" ht="12" x14ac:dyDescent="0.25">
      <c r="B30" s="22">
        <f>IF(H29="","",IF(MONTH(H29+1)&lt;&gt;MONTH(H29),"",H29+1))</f>
        <v>44465</v>
      </c>
      <c r="C30" s="18">
        <f t="shared" si="5"/>
        <v>44466</v>
      </c>
      <c r="D30" s="18">
        <f t="shared" si="5"/>
        <v>44467</v>
      </c>
      <c r="E30" s="18">
        <f t="shared" si="5"/>
        <v>44468</v>
      </c>
      <c r="F30" s="18">
        <f t="shared" si="5"/>
        <v>44469</v>
      </c>
      <c r="G30" s="18" t="str">
        <f t="shared" si="5"/>
        <v/>
      </c>
      <c r="H30" s="23" t="str">
        <f t="shared" si="5"/>
        <v/>
      </c>
      <c r="I30" s="19"/>
      <c r="J30" s="45" t="s">
        <v>54</v>
      </c>
      <c r="K30" s="46"/>
      <c r="L30" s="46"/>
      <c r="M30" s="46"/>
      <c r="N30" s="46"/>
      <c r="O30" s="46"/>
      <c r="P30" s="47" t="s">
        <v>55</v>
      </c>
      <c r="Q30" s="19"/>
      <c r="R30" s="22">
        <f>IF(X29="","",IF(MONTH(X29+1)&lt;&gt;MONTH(X29),"",X29+1))</f>
        <v>44647</v>
      </c>
      <c r="S30" s="18">
        <f t="shared" si="6"/>
        <v>44648</v>
      </c>
      <c r="T30" s="18">
        <f t="shared" si="6"/>
        <v>44649</v>
      </c>
      <c r="U30" s="18">
        <f t="shared" si="6"/>
        <v>44650</v>
      </c>
      <c r="V30" s="18">
        <f t="shared" si="6"/>
        <v>44651</v>
      </c>
      <c r="W30" s="18" t="str">
        <f t="shared" si="6"/>
        <v/>
      </c>
      <c r="X30" s="23" t="str">
        <f t="shared" si="6"/>
        <v/>
      </c>
      <c r="AA30" s="70"/>
    </row>
    <row r="31" spans="2:27" s="3" customFormat="1" ht="12" x14ac:dyDescent="0.25">
      <c r="B31" s="22" t="str">
        <f>IF(H30="","",IF(MONTH(H30+1)&lt;&gt;MONTH(H30),"",H30+1))</f>
        <v/>
      </c>
      <c r="C31" s="18" t="str">
        <f t="shared" si="5"/>
        <v/>
      </c>
      <c r="D31" s="18" t="str">
        <f t="shared" si="5"/>
        <v/>
      </c>
      <c r="E31" s="18" t="str">
        <f t="shared" si="5"/>
        <v/>
      </c>
      <c r="F31" s="18" t="str">
        <f t="shared" si="5"/>
        <v/>
      </c>
      <c r="G31" s="18" t="str">
        <f t="shared" si="5"/>
        <v/>
      </c>
      <c r="H31" s="23" t="str">
        <f t="shared" si="5"/>
        <v/>
      </c>
      <c r="I31" s="19"/>
      <c r="J31" s="45" t="s">
        <v>56</v>
      </c>
      <c r="K31" s="46"/>
      <c r="L31" s="46"/>
      <c r="M31" s="46"/>
      <c r="N31" s="46"/>
      <c r="O31" s="46"/>
      <c r="P31" s="47" t="s">
        <v>57</v>
      </c>
      <c r="Q31" s="19"/>
      <c r="R31" s="22" t="str">
        <f>IF(X30="","",IF(MONTH(X30+1)&lt;&gt;MONTH(X30),"",X30+1))</f>
        <v/>
      </c>
      <c r="S31" s="18" t="str">
        <f t="shared" si="6"/>
        <v/>
      </c>
      <c r="T31" s="18" t="str">
        <f t="shared" si="6"/>
        <v/>
      </c>
      <c r="U31" s="18" t="str">
        <f t="shared" si="6"/>
        <v/>
      </c>
      <c r="V31" s="18" t="str">
        <f t="shared" si="6"/>
        <v/>
      </c>
      <c r="W31" s="18" t="str">
        <f t="shared" si="6"/>
        <v/>
      </c>
      <c r="X31" s="23" t="str">
        <f t="shared" si="6"/>
        <v/>
      </c>
      <c r="AA31" s="70"/>
    </row>
    <row r="32" spans="2:27" s="3" customFormat="1" ht="12" x14ac:dyDescent="0.2">
      <c r="B32" s="67">
        <f>DATE(YEAR(B24+35),MONTH(B24+35),1)</f>
        <v>44470</v>
      </c>
      <c r="C32" s="68"/>
      <c r="D32" s="68"/>
      <c r="E32" s="68"/>
      <c r="F32" s="68"/>
      <c r="G32" s="68"/>
      <c r="H32" s="69"/>
      <c r="I32" s="19"/>
      <c r="J32" s="45" t="s">
        <v>59</v>
      </c>
      <c r="K32" s="46"/>
      <c r="L32" s="46"/>
      <c r="M32" s="46"/>
      <c r="N32" s="46"/>
      <c r="O32" s="46"/>
      <c r="P32" s="47" t="s">
        <v>74</v>
      </c>
      <c r="Q32" s="19"/>
      <c r="R32" s="67">
        <f>DATE(YEAR(R24+35),MONTH(R24+35),1)</f>
        <v>44652</v>
      </c>
      <c r="S32" s="68"/>
      <c r="T32" s="68"/>
      <c r="U32" s="68"/>
      <c r="V32" s="68"/>
      <c r="W32" s="68"/>
      <c r="X32" s="69"/>
      <c r="AA32" s="70"/>
    </row>
    <row r="33" spans="2:27" s="3" customFormat="1" ht="11.4" x14ac:dyDescent="0.2">
      <c r="B33" s="14" t="str">
        <f>CHOOSE(1+MOD(startday+1-2,7),"S","M","T","W","T","F","S")</f>
        <v>S</v>
      </c>
      <c r="C33" s="37" t="str">
        <f>CHOOSE(1+MOD(startday+2-2,7),"S","M","T","W","T","F","S")</f>
        <v>M</v>
      </c>
      <c r="D33" s="37" t="str">
        <f>CHOOSE(1+MOD(startday+3-2,7),"S","M","T","W","T","F","S")</f>
        <v>T</v>
      </c>
      <c r="E33" s="37" t="str">
        <f>CHOOSE(1+MOD(startday+4-2,7),"S","M","T","W","T","F","S")</f>
        <v>W</v>
      </c>
      <c r="F33" s="37" t="str">
        <f>CHOOSE(1+MOD(startday+5-2,7),"S","M","T","W","T","F","S")</f>
        <v>T</v>
      </c>
      <c r="G33" s="37" t="str">
        <f>CHOOSE(1+MOD(startday+6-2,7),"S","M","T","W","T","F","S")</f>
        <v>F</v>
      </c>
      <c r="H33" s="15" t="str">
        <f>CHOOSE(1+MOD(startday+7-2,7),"S","M","T","W","T","F","S")</f>
        <v>S</v>
      </c>
      <c r="I33" s="19"/>
      <c r="J33" s="45" t="s">
        <v>58</v>
      </c>
      <c r="K33" s="46"/>
      <c r="L33" s="46"/>
      <c r="M33" s="46"/>
      <c r="N33" s="46"/>
      <c r="O33" s="46"/>
      <c r="P33" s="47" t="s">
        <v>8</v>
      </c>
      <c r="Q33" s="19"/>
      <c r="R33" s="14" t="str">
        <f>CHOOSE(1+MOD(startday+1-2,7),"S","M","T","W","T","F","S")</f>
        <v>S</v>
      </c>
      <c r="S33" s="37" t="str">
        <f>CHOOSE(1+MOD(startday+2-2,7),"S","M","T","W","T","F","S")</f>
        <v>M</v>
      </c>
      <c r="T33" s="37" t="str">
        <f>CHOOSE(1+MOD(startday+3-2,7),"S","M","T","W","T","F","S")</f>
        <v>T</v>
      </c>
      <c r="U33" s="37" t="str">
        <f>CHOOSE(1+MOD(startday+4-2,7),"S","M","T","W","T","F","S")</f>
        <v>W</v>
      </c>
      <c r="V33" s="37" t="str">
        <f>CHOOSE(1+MOD(startday+5-2,7),"S","M","T","W","T","F","S")</f>
        <v>T</v>
      </c>
      <c r="W33" s="37" t="str">
        <f>CHOOSE(1+MOD(startday+6-2,7),"S","M","T","W","T","F","S")</f>
        <v>F</v>
      </c>
      <c r="X33" s="15" t="str">
        <f>CHOOSE(1+MOD(startday+7-2,7),"S","M","T","W","T","F","S")</f>
        <v>S</v>
      </c>
      <c r="AA33" s="70"/>
    </row>
    <row r="34" spans="2:27" s="3" customFormat="1" ht="12" x14ac:dyDescent="0.25">
      <c r="B34" s="22" t="str">
        <f>IF(WEEKDAY(B32,1)=startday,B32,"")</f>
        <v/>
      </c>
      <c r="C34" s="18" t="str">
        <f>IF(B34="",IF(WEEKDAY(B32,1)=MOD(startday,7)+1,B32,""),B34+1)</f>
        <v/>
      </c>
      <c r="D34" s="18" t="str">
        <f>IF(C34="",IF(WEEKDAY(B32,1)=MOD(startday+1,7)+1,B32,""),C34+1)</f>
        <v/>
      </c>
      <c r="E34" s="18" t="str">
        <f>IF(D34="",IF(WEEKDAY(B32,1)=MOD(startday+2,7)+1,B32,""),D34+1)</f>
        <v/>
      </c>
      <c r="F34" s="18" t="str">
        <f>IF(E34="",IF(WEEKDAY(B32,1)=MOD(startday+3,7)+1,B32,""),E34+1)</f>
        <v/>
      </c>
      <c r="G34" s="18">
        <f>IF(F34="",IF(WEEKDAY(B32,1)=MOD(startday+4,7)+1,B32,""),F34+1)</f>
        <v>44470</v>
      </c>
      <c r="H34" s="23">
        <f>IF(G34="",IF(WEEKDAY(B32,1)=MOD(startday+5,7)+1,B32,""),G34+1)</f>
        <v>44471</v>
      </c>
      <c r="I34" s="19"/>
      <c r="J34" s="45"/>
      <c r="K34" s="46"/>
      <c r="L34" s="46"/>
      <c r="M34" s="46"/>
      <c r="N34" s="46"/>
      <c r="O34" s="46"/>
      <c r="P34" s="47"/>
      <c r="Q34" s="19"/>
      <c r="R34" s="22" t="str">
        <f>IF(WEEKDAY(R32,1)=startday,R32,"")</f>
        <v/>
      </c>
      <c r="S34" s="18" t="str">
        <f>IF(R34="",IF(WEEKDAY(R32,1)=MOD(startday,7)+1,R32,""),R34+1)</f>
        <v/>
      </c>
      <c r="T34" s="18" t="str">
        <f>IF(S34="",IF(WEEKDAY(R32,1)=MOD(startday+1,7)+1,R32,""),S34+1)</f>
        <v/>
      </c>
      <c r="U34" s="18" t="str">
        <f>IF(T34="",IF(WEEKDAY(R32,1)=MOD(startday+2,7)+1,R32,""),T34+1)</f>
        <v/>
      </c>
      <c r="V34" s="18" t="str">
        <f>IF(U34="",IF(WEEKDAY(R32,1)=MOD(startday+3,7)+1,R32,""),U34+1)</f>
        <v/>
      </c>
      <c r="W34" s="18">
        <f>IF(V34="",IF(WEEKDAY(R32,1)=MOD(startday+4,7)+1,R32,""),V34+1)</f>
        <v>44652</v>
      </c>
      <c r="X34" s="23">
        <f>IF(W34="",IF(WEEKDAY(R32,1)=MOD(startday+5,7)+1,R32,""),W34+1)</f>
        <v>44653</v>
      </c>
      <c r="AA34" s="53"/>
    </row>
    <row r="35" spans="2:27" s="3" customFormat="1" ht="12" customHeight="1" x14ac:dyDescent="0.25">
      <c r="B35" s="22">
        <f>IF(H34="","",IF(MONTH(H34+1)&lt;&gt;MONTH(H34),"",H34+1))</f>
        <v>44472</v>
      </c>
      <c r="C35" s="18">
        <f t="shared" ref="C35:H39" si="7">IF(B35="","",IF(MONTH(B35+1)&lt;&gt;MONTH(B35),"",B35+1))</f>
        <v>44473</v>
      </c>
      <c r="D35" s="18">
        <f t="shared" si="7"/>
        <v>44474</v>
      </c>
      <c r="E35" s="18">
        <f t="shared" si="7"/>
        <v>44475</v>
      </c>
      <c r="F35" s="18">
        <f t="shared" si="7"/>
        <v>44476</v>
      </c>
      <c r="G35" s="18">
        <f t="shared" si="7"/>
        <v>44477</v>
      </c>
      <c r="H35" s="23">
        <f t="shared" si="7"/>
        <v>44478</v>
      </c>
      <c r="I35" s="19"/>
      <c r="J35" s="46"/>
      <c r="K35" s="46"/>
      <c r="L35" s="46"/>
      <c r="M35" s="46"/>
      <c r="N35" s="46"/>
      <c r="O35" s="46"/>
      <c r="P35" s="46"/>
      <c r="Q35" s="19"/>
      <c r="R35" s="22">
        <f>IF(X34="","",IF(MONTH(X34+1)&lt;&gt;MONTH(X34),"",X34+1))</f>
        <v>44654</v>
      </c>
      <c r="S35" s="18">
        <f t="shared" ref="S35:X39" si="8">IF(R35="","",IF(MONTH(R35+1)&lt;&gt;MONTH(R35),"",R35+1))</f>
        <v>44655</v>
      </c>
      <c r="T35" s="18">
        <f t="shared" si="8"/>
        <v>44656</v>
      </c>
      <c r="U35" s="18">
        <f t="shared" si="8"/>
        <v>44657</v>
      </c>
      <c r="V35" s="18">
        <f t="shared" si="8"/>
        <v>44658</v>
      </c>
      <c r="W35" s="40">
        <f t="shared" si="8"/>
        <v>44659</v>
      </c>
      <c r="X35" s="23">
        <f t="shared" si="8"/>
        <v>44660</v>
      </c>
      <c r="AA35" s="50"/>
    </row>
    <row r="36" spans="2:27" s="3" customFormat="1" ht="12" x14ac:dyDescent="0.25">
      <c r="B36" s="22">
        <f>IF(H35="","",IF(MONTH(H35+1)&lt;&gt;MONTH(H35),"",H35+1))</f>
        <v>44479</v>
      </c>
      <c r="C36" s="40">
        <f t="shared" si="7"/>
        <v>44480</v>
      </c>
      <c r="D36" s="18">
        <f t="shared" si="7"/>
        <v>44481</v>
      </c>
      <c r="E36" s="18">
        <f t="shared" si="7"/>
        <v>44482</v>
      </c>
      <c r="F36" s="18">
        <f t="shared" si="7"/>
        <v>44483</v>
      </c>
      <c r="G36" s="41">
        <f t="shared" si="7"/>
        <v>44484</v>
      </c>
      <c r="H36" s="23">
        <f t="shared" si="7"/>
        <v>44485</v>
      </c>
      <c r="I36" s="19"/>
      <c r="J36" s="46"/>
      <c r="K36" s="46"/>
      <c r="L36" s="46"/>
      <c r="M36" s="46"/>
      <c r="N36" s="46"/>
      <c r="O36" s="46"/>
      <c r="P36" s="46"/>
      <c r="Q36" s="19"/>
      <c r="R36" s="22">
        <f>IF(X35="","",IF(MONTH(X35+1)&lt;&gt;MONTH(X35),"",X35+1))</f>
        <v>44661</v>
      </c>
      <c r="S36" s="18">
        <f t="shared" si="8"/>
        <v>44662</v>
      </c>
      <c r="T36" s="18">
        <f t="shared" si="8"/>
        <v>44663</v>
      </c>
      <c r="U36" s="18">
        <f t="shared" si="8"/>
        <v>44664</v>
      </c>
      <c r="V36" s="18">
        <f t="shared" si="8"/>
        <v>44665</v>
      </c>
      <c r="W36" s="40">
        <f t="shared" si="8"/>
        <v>44666</v>
      </c>
      <c r="X36" s="23">
        <f t="shared" si="8"/>
        <v>44667</v>
      </c>
      <c r="AA36" s="53"/>
    </row>
    <row r="37" spans="2:27" s="3" customFormat="1" ht="12" x14ac:dyDescent="0.25">
      <c r="B37" s="22">
        <f>IF(H36="","",IF(MONTH(H36+1)&lt;&gt;MONTH(H36),"",H36+1))</f>
        <v>44486</v>
      </c>
      <c r="C37" s="18">
        <f t="shared" si="7"/>
        <v>44487</v>
      </c>
      <c r="D37" s="18">
        <f t="shared" si="7"/>
        <v>44488</v>
      </c>
      <c r="E37" s="18">
        <f t="shared" si="7"/>
        <v>44489</v>
      </c>
      <c r="F37" s="18">
        <f t="shared" si="7"/>
        <v>44490</v>
      </c>
      <c r="G37" s="18">
        <f t="shared" si="7"/>
        <v>44491</v>
      </c>
      <c r="H37" s="23">
        <f t="shared" si="7"/>
        <v>44492</v>
      </c>
      <c r="I37" s="19"/>
      <c r="J37" s="48"/>
      <c r="K37" s="46"/>
      <c r="L37" s="46"/>
      <c r="M37" s="46"/>
      <c r="N37" s="46"/>
      <c r="O37" s="46"/>
      <c r="P37" s="46"/>
      <c r="Q37" s="19"/>
      <c r="R37" s="22">
        <f>IF(X36="","",IF(MONTH(X36+1)&lt;&gt;MONTH(X36),"",X36+1))</f>
        <v>44668</v>
      </c>
      <c r="S37" s="40">
        <f t="shared" si="8"/>
        <v>44669</v>
      </c>
      <c r="T37" s="18">
        <f t="shared" si="8"/>
        <v>44670</v>
      </c>
      <c r="U37" s="18">
        <f t="shared" si="8"/>
        <v>44671</v>
      </c>
      <c r="V37" s="18">
        <f t="shared" si="8"/>
        <v>44672</v>
      </c>
      <c r="W37" s="18">
        <f t="shared" si="8"/>
        <v>44673</v>
      </c>
      <c r="X37" s="23">
        <f t="shared" si="8"/>
        <v>44674</v>
      </c>
      <c r="AA37" s="66" t="s">
        <v>18</v>
      </c>
    </row>
    <row r="38" spans="2:27" s="3" customFormat="1" ht="12" x14ac:dyDescent="0.25">
      <c r="B38" s="22">
        <f>IF(H37="","",IF(MONTH(H37+1)&lt;&gt;MONTH(H37),"",H37+1))</f>
        <v>44493</v>
      </c>
      <c r="C38" s="18">
        <f t="shared" si="7"/>
        <v>44494</v>
      </c>
      <c r="D38" s="18">
        <f t="shared" si="7"/>
        <v>44495</v>
      </c>
      <c r="E38" s="18">
        <f t="shared" si="7"/>
        <v>44496</v>
      </c>
      <c r="F38" s="18">
        <f t="shared" si="7"/>
        <v>44497</v>
      </c>
      <c r="G38" s="18">
        <f t="shared" si="7"/>
        <v>44498</v>
      </c>
      <c r="H38" s="23">
        <f t="shared" si="7"/>
        <v>44499</v>
      </c>
      <c r="I38" s="19"/>
      <c r="J38" s="46"/>
      <c r="K38" s="46"/>
      <c r="L38" s="46"/>
      <c r="M38" s="46"/>
      <c r="N38" s="46"/>
      <c r="O38" s="46"/>
      <c r="P38" s="46"/>
      <c r="Q38" s="19"/>
      <c r="R38" s="22">
        <f>IF(X37="","",IF(MONTH(X37+1)&lt;&gt;MONTH(X37),"",X37+1))</f>
        <v>44675</v>
      </c>
      <c r="S38" s="18">
        <f t="shared" si="8"/>
        <v>44676</v>
      </c>
      <c r="T38" s="18">
        <f t="shared" si="8"/>
        <v>44677</v>
      </c>
      <c r="U38" s="18">
        <f t="shared" si="8"/>
        <v>44678</v>
      </c>
      <c r="V38" s="18">
        <f t="shared" si="8"/>
        <v>44679</v>
      </c>
      <c r="W38" s="18">
        <f t="shared" si="8"/>
        <v>44680</v>
      </c>
      <c r="X38" s="23">
        <f t="shared" si="8"/>
        <v>44681</v>
      </c>
      <c r="AA38" s="66"/>
    </row>
    <row r="39" spans="2:27" s="3" customFormat="1" ht="12" x14ac:dyDescent="0.25">
      <c r="B39" s="22">
        <f>IF(H38="","",IF(MONTH(H38+1)&lt;&gt;MONTH(H38),"",H38+1))</f>
        <v>44500</v>
      </c>
      <c r="C39" s="18" t="str">
        <f t="shared" si="7"/>
        <v/>
      </c>
      <c r="D39" s="18" t="str">
        <f t="shared" si="7"/>
        <v/>
      </c>
      <c r="E39" s="18" t="str">
        <f t="shared" si="7"/>
        <v/>
      </c>
      <c r="F39" s="18" t="str">
        <f t="shared" si="7"/>
        <v/>
      </c>
      <c r="G39" s="18" t="str">
        <f t="shared" si="7"/>
        <v/>
      </c>
      <c r="H39" s="23" t="str">
        <f t="shared" si="7"/>
        <v/>
      </c>
      <c r="I39" s="19"/>
      <c r="J39" s="46"/>
      <c r="K39" s="46"/>
      <c r="L39" s="46"/>
      <c r="M39" s="46"/>
      <c r="N39" s="46"/>
      <c r="O39" s="46"/>
      <c r="P39" s="46"/>
      <c r="Q39" s="19"/>
      <c r="R39" s="22" t="str">
        <f>IF(X38="","",IF(MONTH(X38+1)&lt;&gt;MONTH(X38),"",X38+1))</f>
        <v/>
      </c>
      <c r="S39" s="18" t="str">
        <f t="shared" si="8"/>
        <v/>
      </c>
      <c r="T39" s="18" t="str">
        <f t="shared" si="8"/>
        <v/>
      </c>
      <c r="U39" s="18" t="str">
        <f t="shared" si="8"/>
        <v/>
      </c>
      <c r="V39" s="18" t="str">
        <f t="shared" si="8"/>
        <v/>
      </c>
      <c r="W39" s="18" t="str">
        <f t="shared" si="8"/>
        <v/>
      </c>
      <c r="X39" s="23" t="str">
        <f t="shared" si="8"/>
        <v/>
      </c>
      <c r="AA39" s="53"/>
    </row>
    <row r="40" spans="2:27" s="3" customFormat="1" ht="12" x14ac:dyDescent="0.2">
      <c r="B40" s="67">
        <f>DATE(YEAR(B32+35),MONTH(B32+35),1)</f>
        <v>44501</v>
      </c>
      <c r="C40" s="68"/>
      <c r="D40" s="68"/>
      <c r="E40" s="68"/>
      <c r="F40" s="68"/>
      <c r="G40" s="68"/>
      <c r="H40" s="69"/>
      <c r="I40" s="19"/>
      <c r="J40" s="46"/>
      <c r="K40" s="46"/>
      <c r="L40" s="46"/>
      <c r="M40" s="46"/>
      <c r="N40" s="46"/>
      <c r="O40" s="46"/>
      <c r="P40" s="46"/>
      <c r="Q40" s="19"/>
      <c r="R40" s="67">
        <f>DATE(YEAR(R32+35),MONTH(R32+35),1)</f>
        <v>44682</v>
      </c>
      <c r="S40" s="68"/>
      <c r="T40" s="68"/>
      <c r="U40" s="68"/>
      <c r="V40" s="68"/>
      <c r="W40" s="68"/>
      <c r="X40" s="69"/>
      <c r="AA40" s="52"/>
    </row>
    <row r="41" spans="2:27" s="3" customFormat="1" ht="11.4" x14ac:dyDescent="0.2">
      <c r="B41" s="14" t="str">
        <f>CHOOSE(1+MOD(startday+1-2,7),"S","M","T","W","T","F","S")</f>
        <v>S</v>
      </c>
      <c r="C41" s="37" t="str">
        <f>CHOOSE(1+MOD(startday+2-2,7),"S","M","T","W","T","F","S")</f>
        <v>M</v>
      </c>
      <c r="D41" s="37" t="str">
        <f>CHOOSE(1+MOD(startday+3-2,7),"S","M","T","W","T","F","S")</f>
        <v>T</v>
      </c>
      <c r="E41" s="37" t="str">
        <f>CHOOSE(1+MOD(startday+4-2,7),"S","M","T","W","T","F","S")</f>
        <v>W</v>
      </c>
      <c r="F41" s="37" t="str">
        <f>CHOOSE(1+MOD(startday+5-2,7),"S","M","T","W","T","F","S")</f>
        <v>T</v>
      </c>
      <c r="G41" s="37" t="str">
        <f>CHOOSE(1+MOD(startday+6-2,7),"S","M","T","W","T","F","S")</f>
        <v>F</v>
      </c>
      <c r="H41" s="15" t="str">
        <f>CHOOSE(1+MOD(startday+7-2,7),"S","M","T","W","T","F","S")</f>
        <v>S</v>
      </c>
      <c r="I41" s="19"/>
      <c r="J41" s="20"/>
      <c r="K41" s="20"/>
      <c r="L41" s="20"/>
      <c r="M41" s="20"/>
      <c r="N41" s="20"/>
      <c r="O41" s="20"/>
      <c r="P41" s="20"/>
      <c r="Q41" s="19"/>
      <c r="R41" s="14" t="str">
        <f>CHOOSE(1+MOD(startday+1-2,7),"S","M","T","W","T","F","S")</f>
        <v>S</v>
      </c>
      <c r="S41" s="37" t="str">
        <f>CHOOSE(1+MOD(startday+2-2,7),"S","M","T","W","T","F","S")</f>
        <v>M</v>
      </c>
      <c r="T41" s="37" t="str">
        <f>CHOOSE(1+MOD(startday+3-2,7),"S","M","T","W","T","F","S")</f>
        <v>T</v>
      </c>
      <c r="U41" s="37" t="str">
        <f>CHOOSE(1+MOD(startday+4-2,7),"S","M","T","W","T","F","S")</f>
        <v>W</v>
      </c>
      <c r="V41" s="37" t="str">
        <f>CHOOSE(1+MOD(startday+5-2,7),"S","M","T","W","T","F","S")</f>
        <v>T</v>
      </c>
      <c r="W41" s="37" t="str">
        <f>CHOOSE(1+MOD(startday+6-2,7),"S","M","T","W","T","F","S")</f>
        <v>F</v>
      </c>
      <c r="X41" s="15" t="str">
        <f>CHOOSE(1+MOD(startday+7-2,7),"S","M","T","W","T","F","S")</f>
        <v>S</v>
      </c>
      <c r="AA41" s="52"/>
    </row>
    <row r="42" spans="2:27" s="3" customFormat="1" ht="12" customHeight="1" x14ac:dyDescent="0.25">
      <c r="B42" s="22" t="str">
        <f>IF(WEEKDAY(B40,1)=startday,B40,"")</f>
        <v/>
      </c>
      <c r="C42" s="18">
        <f>IF(B42="",IF(WEEKDAY(B40,1)=MOD(startday,7)+1,B40,""),B42+1)</f>
        <v>44501</v>
      </c>
      <c r="D42" s="18">
        <f>IF(C42="",IF(WEEKDAY(B40,1)=MOD(startday+1,7)+1,B40,""),C42+1)</f>
        <v>44502</v>
      </c>
      <c r="E42" s="18">
        <f>IF(D42="",IF(WEEKDAY(B40,1)=MOD(startday+2,7)+1,B40,""),D42+1)</f>
        <v>44503</v>
      </c>
      <c r="F42" s="18">
        <f>IF(E42="",IF(WEEKDAY(B40,1)=MOD(startday+3,7)+1,B40,""),E42+1)</f>
        <v>44504</v>
      </c>
      <c r="G42" s="18">
        <f>IF(F42="",IF(WEEKDAY(B40,1)=MOD(startday+4,7)+1,B40,""),F42+1)</f>
        <v>44505</v>
      </c>
      <c r="H42" s="23">
        <f>IF(G42="",IF(WEEKDAY(B40,1)=MOD(startday+5,7)+1,B40,""),G42+1)</f>
        <v>44506</v>
      </c>
      <c r="I42" s="19"/>
      <c r="J42" s="38"/>
      <c r="K42" s="38"/>
      <c r="L42" s="38"/>
      <c r="M42" s="38"/>
      <c r="N42" s="38"/>
      <c r="O42" s="38"/>
      <c r="P42" s="38"/>
      <c r="Q42" s="19"/>
      <c r="R42" s="22">
        <f>IF(WEEKDAY(R40,1)=startday,R40,"")</f>
        <v>44682</v>
      </c>
      <c r="S42" s="18">
        <f>IF(R42="",IF(WEEKDAY(R40,1)=MOD(startday,7)+1,R40,""),R42+1)</f>
        <v>44683</v>
      </c>
      <c r="T42" s="18">
        <f>IF(S42="",IF(WEEKDAY(R40,1)=MOD(startday+1,7)+1,R40,""),S42+1)</f>
        <v>44684</v>
      </c>
      <c r="U42" s="18">
        <f>IF(T42="",IF(WEEKDAY(R40,1)=MOD(startday+2,7)+1,R40,""),T42+1)</f>
        <v>44685</v>
      </c>
      <c r="V42" s="18">
        <f>IF(U42="",IF(WEEKDAY(R40,1)=MOD(startday+3,7)+1,R40,""),U42+1)</f>
        <v>44686</v>
      </c>
      <c r="W42" s="18">
        <f>IF(V42="",IF(WEEKDAY(R40,1)=MOD(startday+4,7)+1,R40,""),V42+1)</f>
        <v>44687</v>
      </c>
      <c r="X42" s="23">
        <f>IF(W42="",IF(WEEKDAY(R40,1)=MOD(startday+5,7)+1,R40,""),W42+1)</f>
        <v>44688</v>
      </c>
      <c r="AA42" s="50"/>
    </row>
    <row r="43" spans="2:27" s="3" customFormat="1" ht="12" x14ac:dyDescent="0.25">
      <c r="B43" s="22">
        <f>IF(H42="","",IF(MONTH(H42+1)&lt;&gt;MONTH(H42),"",H42+1))</f>
        <v>44507</v>
      </c>
      <c r="C43" s="18">
        <f t="shared" ref="C43:H47" si="9">IF(B43="","",IF(MONTH(B43+1)&lt;&gt;MONTH(B43),"",B43+1))</f>
        <v>44508</v>
      </c>
      <c r="D43" s="18">
        <f t="shared" si="9"/>
        <v>44509</v>
      </c>
      <c r="E43" s="18">
        <f t="shared" si="9"/>
        <v>44510</v>
      </c>
      <c r="F43" s="18">
        <f t="shared" si="9"/>
        <v>44511</v>
      </c>
      <c r="G43" s="18">
        <f t="shared" si="9"/>
        <v>44512</v>
      </c>
      <c r="H43" s="23">
        <f t="shared" si="9"/>
        <v>44513</v>
      </c>
      <c r="I43" s="19"/>
      <c r="J43" s="42"/>
      <c r="K43" s="43"/>
      <c r="L43" s="43"/>
      <c r="M43" s="43"/>
      <c r="N43" s="43"/>
      <c r="O43" s="43"/>
      <c r="P43" s="44"/>
      <c r="Q43" s="19"/>
      <c r="R43" s="22">
        <f>IF(X42="","",IF(MONTH(X42+1)&lt;&gt;MONTH(X42),"",X42+1))</f>
        <v>44689</v>
      </c>
      <c r="S43" s="18">
        <f t="shared" ref="S43:X47" si="10">IF(R43="","",IF(MONTH(R43+1)&lt;&gt;MONTH(R43),"",R43+1))</f>
        <v>44690</v>
      </c>
      <c r="T43" s="18">
        <f t="shared" si="10"/>
        <v>44691</v>
      </c>
      <c r="U43" s="18">
        <f t="shared" si="10"/>
        <v>44692</v>
      </c>
      <c r="V43" s="18">
        <f t="shared" si="10"/>
        <v>44693</v>
      </c>
      <c r="W43" s="18">
        <f t="shared" si="10"/>
        <v>44694</v>
      </c>
      <c r="X43" s="23">
        <f t="shared" si="10"/>
        <v>44695</v>
      </c>
      <c r="AA43" s="50"/>
    </row>
    <row r="44" spans="2:27" s="3" customFormat="1" ht="12" x14ac:dyDescent="0.25">
      <c r="B44" s="22">
        <f>IF(H43="","",IF(MONTH(H43+1)&lt;&gt;MONTH(H43),"",H43+1))</f>
        <v>44514</v>
      </c>
      <c r="C44" s="18">
        <f t="shared" si="9"/>
        <v>44515</v>
      </c>
      <c r="D44" s="18">
        <f t="shared" si="9"/>
        <v>44516</v>
      </c>
      <c r="E44" s="18">
        <f t="shared" si="9"/>
        <v>44517</v>
      </c>
      <c r="F44" s="18">
        <f t="shared" si="9"/>
        <v>44518</v>
      </c>
      <c r="G44" s="18">
        <f t="shared" si="9"/>
        <v>44519</v>
      </c>
      <c r="H44" s="23">
        <f t="shared" si="9"/>
        <v>44520</v>
      </c>
      <c r="I44" s="19"/>
      <c r="J44" s="45"/>
      <c r="K44" s="46"/>
      <c r="L44" s="46"/>
      <c r="M44" s="46"/>
      <c r="N44" s="46"/>
      <c r="O44" s="46"/>
      <c r="P44" s="47"/>
      <c r="Q44" s="19"/>
      <c r="R44" s="22">
        <f>IF(X43="","",IF(MONTH(X43+1)&lt;&gt;MONTH(X43),"",X43+1))</f>
        <v>44696</v>
      </c>
      <c r="S44" s="18">
        <f t="shared" si="10"/>
        <v>44697</v>
      </c>
      <c r="T44" s="18">
        <f t="shared" si="10"/>
        <v>44698</v>
      </c>
      <c r="U44" s="18">
        <f t="shared" si="10"/>
        <v>44699</v>
      </c>
      <c r="V44" s="18">
        <f t="shared" si="10"/>
        <v>44700</v>
      </c>
      <c r="W44" s="18">
        <f t="shared" si="10"/>
        <v>44701</v>
      </c>
      <c r="X44" s="23">
        <f t="shared" si="10"/>
        <v>44702</v>
      </c>
      <c r="AA44" s="50"/>
    </row>
    <row r="45" spans="2:27" s="3" customFormat="1" ht="12" x14ac:dyDescent="0.25">
      <c r="B45" s="22">
        <f>IF(H44="","",IF(MONTH(H44+1)&lt;&gt;MONTH(H44),"",H44+1))</f>
        <v>44521</v>
      </c>
      <c r="C45" s="18">
        <f t="shared" si="9"/>
        <v>44522</v>
      </c>
      <c r="D45" s="18">
        <f t="shared" si="9"/>
        <v>44523</v>
      </c>
      <c r="E45" s="40">
        <f t="shared" si="9"/>
        <v>44524</v>
      </c>
      <c r="F45" s="40">
        <f t="shared" si="9"/>
        <v>44525</v>
      </c>
      <c r="G45" s="40">
        <f t="shared" si="9"/>
        <v>44526</v>
      </c>
      <c r="H45" s="23">
        <f t="shared" si="9"/>
        <v>44527</v>
      </c>
      <c r="I45" s="19"/>
      <c r="J45" s="45"/>
      <c r="K45" s="46"/>
      <c r="L45" s="46"/>
      <c r="M45" s="46"/>
      <c r="N45" s="46"/>
      <c r="O45" s="46"/>
      <c r="P45" s="47"/>
      <c r="Q45" s="19"/>
      <c r="R45" s="22">
        <f>IF(X44="","",IF(MONTH(X44+1)&lt;&gt;MONTH(X44),"",X44+1))</f>
        <v>44703</v>
      </c>
      <c r="S45" s="18">
        <f t="shared" si="10"/>
        <v>44704</v>
      </c>
      <c r="T45" s="18">
        <f t="shared" si="10"/>
        <v>44705</v>
      </c>
      <c r="U45" s="41">
        <f t="shared" si="10"/>
        <v>44706</v>
      </c>
      <c r="V45" s="39">
        <f t="shared" si="10"/>
        <v>44707</v>
      </c>
      <c r="W45" s="39">
        <f t="shared" si="10"/>
        <v>44708</v>
      </c>
      <c r="X45" s="23">
        <f t="shared" si="10"/>
        <v>44709</v>
      </c>
      <c r="AA45" s="50"/>
    </row>
    <row r="46" spans="2:27" s="3" customFormat="1" ht="12" x14ac:dyDescent="0.25">
      <c r="B46" s="22">
        <f>IF(H45="","",IF(MONTH(H45+1)&lt;&gt;MONTH(H45),"",H45+1))</f>
        <v>44528</v>
      </c>
      <c r="C46" s="18">
        <f t="shared" si="9"/>
        <v>44529</v>
      </c>
      <c r="D46" s="18">
        <f t="shared" si="9"/>
        <v>44530</v>
      </c>
      <c r="E46" s="18" t="str">
        <f t="shared" si="9"/>
        <v/>
      </c>
      <c r="F46" s="18" t="str">
        <f t="shared" si="9"/>
        <v/>
      </c>
      <c r="G46" s="18" t="str">
        <f t="shared" si="9"/>
        <v/>
      </c>
      <c r="H46" s="23" t="str">
        <f t="shared" si="9"/>
        <v/>
      </c>
      <c r="I46" s="19"/>
      <c r="J46" s="45"/>
      <c r="K46" s="46"/>
      <c r="L46" s="46"/>
      <c r="M46" s="46"/>
      <c r="N46" s="46"/>
      <c r="O46" s="46"/>
      <c r="P46" s="47"/>
      <c r="Q46" s="19"/>
      <c r="R46" s="22">
        <f>IF(X45="","",IF(MONTH(X45+1)&lt;&gt;MONTH(X45),"",X45+1))</f>
        <v>44710</v>
      </c>
      <c r="S46" s="18">
        <f t="shared" si="10"/>
        <v>44711</v>
      </c>
      <c r="T46" s="18">
        <f t="shared" si="10"/>
        <v>44712</v>
      </c>
      <c r="U46" s="18" t="str">
        <f t="shared" si="10"/>
        <v/>
      </c>
      <c r="V46" s="18" t="str">
        <f t="shared" si="10"/>
        <v/>
      </c>
      <c r="W46" s="18" t="str">
        <f t="shared" si="10"/>
        <v/>
      </c>
      <c r="X46" s="23" t="str">
        <f t="shared" si="10"/>
        <v/>
      </c>
      <c r="AA46" s="50"/>
    </row>
    <row r="47" spans="2:27" s="3" customFormat="1" ht="12" x14ac:dyDescent="0.25">
      <c r="B47" s="22" t="str">
        <f>IF(H46="","",IF(MONTH(H46+1)&lt;&gt;MONTH(H46),"",H46+1))</f>
        <v/>
      </c>
      <c r="C47" s="18" t="str">
        <f t="shared" si="9"/>
        <v/>
      </c>
      <c r="D47" s="18" t="str">
        <f t="shared" si="9"/>
        <v/>
      </c>
      <c r="E47" s="18" t="str">
        <f t="shared" si="9"/>
        <v/>
      </c>
      <c r="F47" s="18" t="str">
        <f t="shared" si="9"/>
        <v/>
      </c>
      <c r="G47" s="18" t="str">
        <f t="shared" si="9"/>
        <v/>
      </c>
      <c r="H47" s="23" t="str">
        <f t="shared" si="9"/>
        <v/>
      </c>
      <c r="I47" s="19"/>
      <c r="J47" s="45"/>
      <c r="K47" s="46"/>
      <c r="L47" s="46"/>
      <c r="M47" s="46"/>
      <c r="N47" s="46"/>
      <c r="O47" s="46"/>
      <c r="P47" s="47"/>
      <c r="Q47" s="19"/>
      <c r="R47" s="22" t="str">
        <f>IF(X46="","",IF(MONTH(X46+1)&lt;&gt;MONTH(X46),"",X46+1))</f>
        <v/>
      </c>
      <c r="S47" s="18" t="str">
        <f t="shared" si="10"/>
        <v/>
      </c>
      <c r="T47" s="18" t="str">
        <f t="shared" si="10"/>
        <v/>
      </c>
      <c r="U47" s="18" t="str">
        <f t="shared" si="10"/>
        <v/>
      </c>
      <c r="V47" s="18" t="str">
        <f t="shared" si="10"/>
        <v/>
      </c>
      <c r="W47" s="18" t="str">
        <f t="shared" si="10"/>
        <v/>
      </c>
      <c r="X47" s="23" t="str">
        <f t="shared" si="10"/>
        <v/>
      </c>
      <c r="AA47" s="50"/>
    </row>
    <row r="48" spans="2:27" s="3" customFormat="1" ht="12" x14ac:dyDescent="0.2">
      <c r="B48" s="67">
        <f>DATE(YEAR(B40+35),MONTH(B40+35),1)</f>
        <v>44531</v>
      </c>
      <c r="C48" s="68"/>
      <c r="D48" s="68"/>
      <c r="E48" s="68"/>
      <c r="F48" s="68"/>
      <c r="G48" s="68"/>
      <c r="H48" s="69"/>
      <c r="I48" s="19"/>
      <c r="J48" s="45"/>
      <c r="K48" s="46"/>
      <c r="L48" s="46"/>
      <c r="M48" s="46"/>
      <c r="N48" s="46"/>
      <c r="O48" s="46"/>
      <c r="P48" s="47"/>
      <c r="Q48" s="19"/>
      <c r="R48" s="67">
        <f>DATE(YEAR(R40+35),MONTH(R40+35),1)</f>
        <v>44713</v>
      </c>
      <c r="S48" s="68"/>
      <c r="T48" s="68"/>
      <c r="U48" s="68"/>
      <c r="V48" s="68"/>
      <c r="W48" s="68"/>
      <c r="X48" s="69"/>
      <c r="AA48" s="50"/>
    </row>
    <row r="49" spans="2:27" s="3" customFormat="1" ht="11.4" x14ac:dyDescent="0.2">
      <c r="B49" s="14" t="str">
        <f>CHOOSE(1+MOD(startday+1-2,7),"S","M","T","W","T","F","S")</f>
        <v>S</v>
      </c>
      <c r="C49" s="37" t="str">
        <f>CHOOSE(1+MOD(startday+2-2,7),"S","M","T","W","T","F","S")</f>
        <v>M</v>
      </c>
      <c r="D49" s="37" t="str">
        <f>CHOOSE(1+MOD(startday+3-2,7),"S","M","T","W","T","F","S")</f>
        <v>T</v>
      </c>
      <c r="E49" s="37" t="str">
        <f>CHOOSE(1+MOD(startday+4-2,7),"S","M","T","W","T","F","S")</f>
        <v>W</v>
      </c>
      <c r="F49" s="37" t="str">
        <f>CHOOSE(1+MOD(startday+5-2,7),"S","M","T","W","T","F","S")</f>
        <v>T</v>
      </c>
      <c r="G49" s="37" t="str">
        <f>CHOOSE(1+MOD(startday+6-2,7),"S","M","T","W","T","F","S")</f>
        <v>F</v>
      </c>
      <c r="H49" s="15" t="str">
        <f>CHOOSE(1+MOD(startday+7-2,7),"S","M","T","W","T","F","S")</f>
        <v>S</v>
      </c>
      <c r="I49" s="19"/>
      <c r="J49" s="45"/>
      <c r="K49" s="46"/>
      <c r="L49" s="46"/>
      <c r="M49" s="46"/>
      <c r="N49" s="46"/>
      <c r="O49" s="46"/>
      <c r="P49" s="47"/>
      <c r="Q49" s="19"/>
      <c r="R49" s="14" t="str">
        <f>CHOOSE(1+MOD(startday+1-2,7),"S","M","T","W","T","F","S")</f>
        <v>S</v>
      </c>
      <c r="S49" s="37" t="str">
        <f>CHOOSE(1+MOD(startday+2-2,7),"S","M","T","W","T","F","S")</f>
        <v>M</v>
      </c>
      <c r="T49" s="37" t="str">
        <f>CHOOSE(1+MOD(startday+3-2,7),"S","M","T","W","T","F","S")</f>
        <v>T</v>
      </c>
      <c r="U49" s="37" t="str">
        <f>CHOOSE(1+MOD(startday+4-2,7),"S","M","T","W","T","F","S")</f>
        <v>W</v>
      </c>
      <c r="V49" s="37" t="str">
        <f>CHOOSE(1+MOD(startday+5-2,7),"S","M","T","W","T","F","S")</f>
        <v>T</v>
      </c>
      <c r="W49" s="37" t="str">
        <f>CHOOSE(1+MOD(startday+6-2,7),"S","M","T","W","T","F","S")</f>
        <v>F</v>
      </c>
      <c r="X49" s="15" t="str">
        <f>CHOOSE(1+MOD(startday+7-2,7),"S","M","T","W","T","F","S")</f>
        <v>S</v>
      </c>
      <c r="AA49" s="50"/>
    </row>
    <row r="50" spans="2:27" s="3" customFormat="1" ht="12" x14ac:dyDescent="0.25">
      <c r="B50" s="22" t="str">
        <f>IF(WEEKDAY(B48,1)=startday,B48,"")</f>
        <v/>
      </c>
      <c r="C50" s="18" t="str">
        <f>IF(B50="",IF(WEEKDAY(B48,1)=MOD(startday,7)+1,B48,""),B50+1)</f>
        <v/>
      </c>
      <c r="D50" s="18" t="str">
        <f>IF(C50="",IF(WEEKDAY(B48,1)=MOD(startday+1,7)+1,B48,""),C50+1)</f>
        <v/>
      </c>
      <c r="E50" s="18">
        <f>IF(D50="",IF(WEEKDAY(B48,1)=MOD(startday+2,7)+1,B48,""),D50+1)</f>
        <v>44531</v>
      </c>
      <c r="F50" s="18">
        <f>IF(E50="",IF(WEEKDAY(B48,1)=MOD(startday+3,7)+1,B48,""),E50+1)</f>
        <v>44532</v>
      </c>
      <c r="G50" s="18">
        <f>IF(F50="",IF(WEEKDAY(B48,1)=MOD(startday+4,7)+1,B48,""),F50+1)</f>
        <v>44533</v>
      </c>
      <c r="H50" s="23">
        <f>IF(G50="",IF(WEEKDAY(B48,1)=MOD(startday+5,7)+1,B48,""),G50+1)</f>
        <v>44534</v>
      </c>
      <c r="I50" s="19"/>
      <c r="J50" s="45"/>
      <c r="K50" s="46"/>
      <c r="L50" s="46"/>
      <c r="M50" s="46"/>
      <c r="N50" s="46"/>
      <c r="O50" s="46"/>
      <c r="P50" s="47"/>
      <c r="Q50" s="19"/>
      <c r="R50" s="22" t="str">
        <f>IF(WEEKDAY(R48,1)=startday,R48,"")</f>
        <v/>
      </c>
      <c r="S50" s="18" t="str">
        <f>IF(R50="",IF(WEEKDAY(R48,1)=MOD(startday,7)+1,R48,""),R50+1)</f>
        <v/>
      </c>
      <c r="T50" s="18" t="str">
        <f>IF(S50="",IF(WEEKDAY(R48,1)=MOD(startday+1,7)+1,R48,""),S50+1)</f>
        <v/>
      </c>
      <c r="U50" s="18">
        <f>IF(T50="",IF(WEEKDAY(R48,1)=MOD(startday+2,7)+1,R48,""),T50+1)</f>
        <v>44713</v>
      </c>
      <c r="V50" s="18">
        <f>IF(U50="",IF(WEEKDAY(R48,1)=MOD(startday+3,7)+1,R48,""),U50+1)</f>
        <v>44714</v>
      </c>
      <c r="W50" s="18">
        <f>IF(V50="",IF(WEEKDAY(R48,1)=MOD(startday+4,7)+1,R48,""),V50+1)</f>
        <v>44715</v>
      </c>
      <c r="X50" s="23">
        <f>IF(W50="",IF(WEEKDAY(R48,1)=MOD(startday+5,7)+1,R48,""),W50+1)</f>
        <v>44716</v>
      </c>
      <c r="AA50" s="50"/>
    </row>
    <row r="51" spans="2:27" s="3" customFormat="1" ht="12" x14ac:dyDescent="0.25">
      <c r="B51" s="22">
        <f>IF(H50="","",IF(MONTH(H50+1)&lt;&gt;MONTH(H50),"",H50+1))</f>
        <v>44535</v>
      </c>
      <c r="C51" s="18">
        <f t="shared" ref="C51:H55" si="11">IF(B51="","",IF(MONTH(B51+1)&lt;&gt;MONTH(B51),"",B51+1))</f>
        <v>44536</v>
      </c>
      <c r="D51" s="18">
        <f t="shared" si="11"/>
        <v>44537</v>
      </c>
      <c r="E51" s="18">
        <f t="shared" si="11"/>
        <v>44538</v>
      </c>
      <c r="F51" s="18">
        <f t="shared" si="11"/>
        <v>44539</v>
      </c>
      <c r="G51" s="18">
        <f t="shared" si="11"/>
        <v>44540</v>
      </c>
      <c r="H51" s="23">
        <f t="shared" si="11"/>
        <v>44541</v>
      </c>
      <c r="I51" s="19"/>
      <c r="J51" s="45"/>
      <c r="K51" s="46"/>
      <c r="L51" s="46"/>
      <c r="M51" s="46"/>
      <c r="N51" s="46"/>
      <c r="O51" s="46"/>
      <c r="P51" s="47"/>
      <c r="Q51" s="19"/>
      <c r="R51" s="22">
        <f>IF(X50="","",IF(MONTH(X50+1)&lt;&gt;MONTH(X50),"",X50+1))</f>
        <v>44717</v>
      </c>
      <c r="S51" s="18">
        <f t="shared" ref="S51:X55" si="12">IF(R51="","",IF(MONTH(R51+1)&lt;&gt;MONTH(R51),"",R51+1))</f>
        <v>44718</v>
      </c>
      <c r="T51" s="18">
        <f t="shared" si="12"/>
        <v>44719</v>
      </c>
      <c r="U51" s="18">
        <f t="shared" si="12"/>
        <v>44720</v>
      </c>
      <c r="V51" s="18">
        <f t="shared" si="12"/>
        <v>44721</v>
      </c>
      <c r="W51" s="18">
        <f t="shared" si="12"/>
        <v>44722</v>
      </c>
      <c r="X51" s="23">
        <f t="shared" si="12"/>
        <v>44723</v>
      </c>
      <c r="AA51" s="50"/>
    </row>
    <row r="52" spans="2:27" s="3" customFormat="1" ht="12" x14ac:dyDescent="0.25">
      <c r="B52" s="22">
        <f>IF(H51="","",IF(MONTH(H51+1)&lt;&gt;MONTH(H51),"",H51+1))</f>
        <v>44542</v>
      </c>
      <c r="C52" s="18">
        <f t="shared" si="11"/>
        <v>44543</v>
      </c>
      <c r="D52" s="18">
        <f t="shared" si="11"/>
        <v>44544</v>
      </c>
      <c r="E52" s="18">
        <f t="shared" si="11"/>
        <v>44545</v>
      </c>
      <c r="F52" s="18">
        <f t="shared" si="11"/>
        <v>44546</v>
      </c>
      <c r="G52" s="18">
        <f t="shared" si="11"/>
        <v>44547</v>
      </c>
      <c r="H52" s="23">
        <f t="shared" si="11"/>
        <v>44548</v>
      </c>
      <c r="I52" s="19"/>
      <c r="J52" s="45"/>
      <c r="K52" s="46"/>
      <c r="L52" s="46"/>
      <c r="M52" s="46"/>
      <c r="N52" s="46"/>
      <c r="O52" s="46"/>
      <c r="P52" s="47"/>
      <c r="Q52" s="19"/>
      <c r="R52" s="22">
        <f>IF(X51="","",IF(MONTH(X51+1)&lt;&gt;MONTH(X51),"",X51+1))</f>
        <v>44724</v>
      </c>
      <c r="S52" s="18">
        <f t="shared" si="12"/>
        <v>44725</v>
      </c>
      <c r="T52" s="18">
        <f t="shared" si="12"/>
        <v>44726</v>
      </c>
      <c r="U52" s="18">
        <f t="shared" si="12"/>
        <v>44727</v>
      </c>
      <c r="V52" s="18">
        <f t="shared" si="12"/>
        <v>44728</v>
      </c>
      <c r="W52" s="18">
        <f t="shared" si="12"/>
        <v>44729</v>
      </c>
      <c r="X52" s="23">
        <f t="shared" si="12"/>
        <v>44730</v>
      </c>
      <c r="AA52" s="50"/>
    </row>
    <row r="53" spans="2:27" s="3" customFormat="1" ht="12" x14ac:dyDescent="0.25">
      <c r="B53" s="22">
        <f>IF(H52="","",IF(MONTH(H52+1)&lt;&gt;MONTH(H52),"",H52+1))</f>
        <v>44549</v>
      </c>
      <c r="C53" s="40">
        <f t="shared" si="11"/>
        <v>44550</v>
      </c>
      <c r="D53" s="40">
        <f t="shared" si="11"/>
        <v>44551</v>
      </c>
      <c r="E53" s="40">
        <f t="shared" si="11"/>
        <v>44552</v>
      </c>
      <c r="F53" s="40">
        <f t="shared" si="11"/>
        <v>44553</v>
      </c>
      <c r="G53" s="40">
        <f t="shared" si="11"/>
        <v>44554</v>
      </c>
      <c r="H53" s="23">
        <f t="shared" si="11"/>
        <v>44555</v>
      </c>
      <c r="I53" s="19"/>
      <c r="J53" s="45"/>
      <c r="K53" s="46"/>
      <c r="L53" s="46"/>
      <c r="M53" s="46"/>
      <c r="N53" s="46"/>
      <c r="O53" s="46"/>
      <c r="P53" s="47"/>
      <c r="Q53" s="19"/>
      <c r="R53" s="22">
        <f>IF(X52="","",IF(MONTH(X52+1)&lt;&gt;MONTH(X52),"",X52+1))</f>
        <v>44731</v>
      </c>
      <c r="S53" s="18">
        <f t="shared" si="12"/>
        <v>44732</v>
      </c>
      <c r="T53" s="18">
        <f t="shared" si="12"/>
        <v>44733</v>
      </c>
      <c r="U53" s="18">
        <f t="shared" si="12"/>
        <v>44734</v>
      </c>
      <c r="V53" s="18">
        <f t="shared" si="12"/>
        <v>44735</v>
      </c>
      <c r="W53" s="18">
        <f t="shared" si="12"/>
        <v>44736</v>
      </c>
      <c r="X53" s="23">
        <f t="shared" si="12"/>
        <v>44737</v>
      </c>
      <c r="AA53" s="50"/>
    </row>
    <row r="54" spans="2:27" s="3" customFormat="1" ht="12" x14ac:dyDescent="0.25">
      <c r="B54" s="22">
        <f>IF(H53="","",IF(MONTH(H53+1)&lt;&gt;MONTH(H53),"",H53+1))</f>
        <v>44556</v>
      </c>
      <c r="C54" s="40">
        <f t="shared" si="11"/>
        <v>44557</v>
      </c>
      <c r="D54" s="40">
        <f t="shared" si="11"/>
        <v>44558</v>
      </c>
      <c r="E54" s="40">
        <f t="shared" si="11"/>
        <v>44559</v>
      </c>
      <c r="F54" s="40">
        <f t="shared" si="11"/>
        <v>44560</v>
      </c>
      <c r="G54" s="40">
        <f t="shared" si="11"/>
        <v>44561</v>
      </c>
      <c r="H54" s="23" t="str">
        <f t="shared" si="11"/>
        <v/>
      </c>
      <c r="I54" s="19"/>
      <c r="J54" s="45"/>
      <c r="K54" s="46"/>
      <c r="L54" s="46"/>
      <c r="M54" s="46"/>
      <c r="N54" s="46"/>
      <c r="O54" s="46"/>
      <c r="P54" s="47"/>
      <c r="Q54" s="19"/>
      <c r="R54" s="22">
        <f>IF(X53="","",IF(MONTH(X53+1)&lt;&gt;MONTH(X53),"",X53+1))</f>
        <v>44738</v>
      </c>
      <c r="S54" s="18">
        <f t="shared" si="12"/>
        <v>44739</v>
      </c>
      <c r="T54" s="18">
        <f t="shared" si="12"/>
        <v>44740</v>
      </c>
      <c r="U54" s="18">
        <f t="shared" si="12"/>
        <v>44741</v>
      </c>
      <c r="V54" s="18">
        <f t="shared" si="12"/>
        <v>44742</v>
      </c>
      <c r="W54" s="18" t="str">
        <f t="shared" si="12"/>
        <v/>
      </c>
      <c r="X54" s="23" t="str">
        <f t="shared" si="12"/>
        <v/>
      </c>
      <c r="AA54" s="50"/>
    </row>
    <row r="55" spans="2:27" s="3" customFormat="1" ht="11.4" x14ac:dyDescent="0.2">
      <c r="B55" s="24" t="str">
        <f>IF(H54="","",IF(MONTH(H54+1)&lt;&gt;MONTH(H54),"",H54+1))</f>
        <v/>
      </c>
      <c r="C55" s="25" t="str">
        <f t="shared" si="11"/>
        <v/>
      </c>
      <c r="D55" s="25" t="str">
        <f t="shared" si="11"/>
        <v/>
      </c>
      <c r="E55" s="25" t="str">
        <f t="shared" si="11"/>
        <v/>
      </c>
      <c r="F55" s="25" t="str">
        <f t="shared" si="11"/>
        <v/>
      </c>
      <c r="G55" s="25" t="str">
        <f t="shared" si="11"/>
        <v/>
      </c>
      <c r="H55" s="26" t="str">
        <f t="shared" si="11"/>
        <v/>
      </c>
      <c r="I55" s="20"/>
      <c r="J55" s="45"/>
      <c r="K55" s="46"/>
      <c r="L55" s="46"/>
      <c r="M55" s="46"/>
      <c r="N55" s="46"/>
      <c r="O55" s="46"/>
      <c r="P55" s="47"/>
      <c r="Q55" s="20"/>
      <c r="R55" s="24" t="str">
        <f>IF(X54="","",IF(MONTH(X54+1)&lt;&gt;MONTH(X54),"",X54+1))</f>
        <v/>
      </c>
      <c r="S55" s="25" t="str">
        <f t="shared" si="12"/>
        <v/>
      </c>
      <c r="T55" s="25" t="str">
        <f t="shared" si="12"/>
        <v/>
      </c>
      <c r="U55" s="25" t="str">
        <f t="shared" si="12"/>
        <v/>
      </c>
      <c r="V55" s="25" t="str">
        <f t="shared" si="12"/>
        <v/>
      </c>
      <c r="W55" s="25" t="str">
        <f t="shared" si="12"/>
        <v/>
      </c>
      <c r="X55" s="26" t="str">
        <f t="shared" si="12"/>
        <v/>
      </c>
      <c r="AA55" s="50"/>
    </row>
    <row r="56" spans="2:27" s="3" customFormat="1" ht="11.4" x14ac:dyDescent="0.2">
      <c r="AA56" s="50"/>
    </row>
    <row r="57" spans="2:27" s="3" customFormat="1" ht="11.4" x14ac:dyDescent="0.2">
      <c r="B57" s="38" t="s">
        <v>63</v>
      </c>
      <c r="C57" s="38"/>
      <c r="D57" s="38"/>
      <c r="E57" s="38"/>
      <c r="F57" s="38"/>
      <c r="G57" s="38"/>
      <c r="H57" s="38"/>
      <c r="I57" s="38"/>
      <c r="K57" s="38"/>
      <c r="L57" s="38"/>
      <c r="M57" s="38"/>
      <c r="N57" s="38"/>
      <c r="O57" s="38"/>
      <c r="Q57" s="38" t="s">
        <v>75</v>
      </c>
      <c r="R57" s="38"/>
      <c r="S57" s="38"/>
      <c r="T57" s="38"/>
      <c r="U57" s="38"/>
      <c r="V57" s="38"/>
      <c r="W57" s="38"/>
      <c r="X57" s="38"/>
      <c r="AA57" s="50" t="s">
        <v>24</v>
      </c>
    </row>
    <row r="58" spans="2:27" s="3" customFormat="1" ht="11.4" x14ac:dyDescent="0.2">
      <c r="B58" s="55" t="s">
        <v>65</v>
      </c>
      <c r="C58" s="81"/>
      <c r="D58" s="81"/>
      <c r="E58" s="43"/>
      <c r="F58" s="43"/>
      <c r="G58" s="43"/>
      <c r="H58" s="44"/>
      <c r="I58" s="44" t="s">
        <v>64</v>
      </c>
      <c r="K58" s="42"/>
      <c r="L58" s="43"/>
      <c r="M58" s="43"/>
      <c r="N58" s="43"/>
      <c r="O58" s="44"/>
      <c r="Q58" s="42" t="s">
        <v>76</v>
      </c>
      <c r="R58" s="43"/>
      <c r="S58" s="42" t="s">
        <v>82</v>
      </c>
      <c r="T58" s="43"/>
      <c r="U58" s="43"/>
      <c r="V58" s="43"/>
      <c r="W58" s="43"/>
      <c r="X58" s="58"/>
      <c r="AA58" s="50" t="s">
        <v>25</v>
      </c>
    </row>
    <row r="59" spans="2:27" s="3" customFormat="1" x14ac:dyDescent="0.2">
      <c r="B59" s="56" t="s">
        <v>66</v>
      </c>
      <c r="C59" s="82"/>
      <c r="D59" s="82"/>
      <c r="E59" s="46"/>
      <c r="F59" s="46"/>
      <c r="G59" s="46"/>
      <c r="H59" s="47"/>
      <c r="I59" s="47" t="s">
        <v>67</v>
      </c>
      <c r="K59" s="45"/>
      <c r="L59" s="46"/>
      <c r="M59" s="46"/>
      <c r="N59" s="46"/>
      <c r="O59" s="47"/>
      <c r="Q59" s="57" t="s">
        <v>77</v>
      </c>
      <c r="R59" s="46"/>
      <c r="S59" s="46"/>
      <c r="T59" s="46"/>
      <c r="U59" s="46"/>
      <c r="V59" s="46"/>
      <c r="W59" s="46"/>
      <c r="X59" s="47"/>
      <c r="AA59" s="54"/>
    </row>
    <row r="60" spans="2:27" s="3" customFormat="1" x14ac:dyDescent="0.2">
      <c r="B60" s="56" t="s">
        <v>68</v>
      </c>
      <c r="C60" s="82"/>
      <c r="D60" s="82"/>
      <c r="E60" s="46"/>
      <c r="F60" s="46"/>
      <c r="G60" s="46"/>
      <c r="H60" s="47"/>
      <c r="I60" s="47" t="s">
        <v>69</v>
      </c>
      <c r="K60" s="45"/>
      <c r="L60" s="46"/>
      <c r="M60" s="46"/>
      <c r="N60" s="46"/>
      <c r="O60" s="47"/>
      <c r="Q60" s="45" t="s">
        <v>78</v>
      </c>
      <c r="R60" s="46"/>
      <c r="S60" s="46"/>
      <c r="T60" s="46"/>
      <c r="U60" s="46"/>
      <c r="V60" s="46"/>
      <c r="W60" s="46"/>
      <c r="X60" s="47"/>
      <c r="AA60" s="54"/>
    </row>
    <row r="61" spans="2:27" s="3" customFormat="1" x14ac:dyDescent="0.2">
      <c r="B61" s="56" t="s">
        <v>70</v>
      </c>
      <c r="C61" s="82"/>
      <c r="D61" s="82"/>
      <c r="E61" s="46"/>
      <c r="F61" s="46"/>
      <c r="G61" s="46"/>
      <c r="H61" s="47"/>
      <c r="I61" s="47" t="s">
        <v>71</v>
      </c>
      <c r="K61" s="45"/>
      <c r="L61" s="46"/>
      <c r="M61" s="46"/>
      <c r="N61" s="46"/>
      <c r="O61" s="47"/>
      <c r="Q61" s="57" t="s">
        <v>79</v>
      </c>
      <c r="R61" s="46"/>
      <c r="S61" s="46"/>
      <c r="T61" s="46"/>
      <c r="U61" s="46"/>
      <c r="V61" s="46"/>
      <c r="W61" s="46"/>
      <c r="X61" s="47"/>
      <c r="AA61" s="54"/>
    </row>
    <row r="62" spans="2:27" s="3" customFormat="1" x14ac:dyDescent="0.2">
      <c r="B62" s="45"/>
      <c r="C62" s="46"/>
      <c r="D62" s="46"/>
      <c r="E62" s="46"/>
      <c r="F62" s="46"/>
      <c r="G62" s="46"/>
      <c r="H62" s="47"/>
      <c r="I62" s="47"/>
      <c r="K62" s="45"/>
      <c r="L62" s="46"/>
      <c r="M62" s="46"/>
      <c r="N62" s="46"/>
      <c r="O62" s="47"/>
      <c r="Q62" s="45" t="s">
        <v>80</v>
      </c>
      <c r="R62" s="46"/>
      <c r="S62" s="46"/>
      <c r="T62" s="46"/>
      <c r="U62" s="46"/>
      <c r="V62" s="46"/>
      <c r="W62" s="46"/>
      <c r="X62" s="47"/>
      <c r="AA62" s="54"/>
    </row>
    <row r="63" spans="2:27" s="3" customFormat="1" x14ac:dyDescent="0.2">
      <c r="B63" s="45"/>
      <c r="C63" s="46"/>
      <c r="D63" s="46"/>
      <c r="E63" s="46"/>
      <c r="F63" s="46"/>
      <c r="G63" s="46"/>
      <c r="H63" s="47"/>
      <c r="I63" s="47"/>
      <c r="K63" s="45"/>
      <c r="L63" s="46"/>
      <c r="M63" s="46"/>
      <c r="N63" s="46"/>
      <c r="O63" s="47"/>
      <c r="Q63" s="45" t="s">
        <v>81</v>
      </c>
      <c r="R63" s="46"/>
      <c r="S63" s="46"/>
      <c r="T63" s="46"/>
      <c r="U63" s="46"/>
      <c r="V63" s="46"/>
      <c r="W63" s="46"/>
      <c r="X63" s="47"/>
      <c r="AA63" s="54"/>
    </row>
    <row r="64" spans="2:27" s="3" customFormat="1" x14ac:dyDescent="0.2">
      <c r="AA64" s="54"/>
    </row>
    <row r="65" spans="1:27" s="3" customFormat="1" x14ac:dyDescent="0.25">
      <c r="B65" s="40"/>
      <c r="C65" s="36" t="s">
        <v>0</v>
      </c>
      <c r="H65" s="39"/>
      <c r="I65" s="36" t="s">
        <v>73</v>
      </c>
      <c r="R65" s="18"/>
      <c r="S65" s="36" t="s">
        <v>60</v>
      </c>
      <c r="AA65" s="54"/>
    </row>
    <row r="66" spans="1:27" s="3" customFormat="1" x14ac:dyDescent="0.25">
      <c r="B66" s="41"/>
      <c r="C66" s="36" t="s">
        <v>1</v>
      </c>
      <c r="I66" s="36" t="s">
        <v>62</v>
      </c>
      <c r="J66" s="3" t="s">
        <v>72</v>
      </c>
      <c r="K66"/>
      <c r="R66" s="18"/>
      <c r="S66" s="36" t="s">
        <v>61</v>
      </c>
      <c r="AA66" s="54"/>
    </row>
    <row r="67" spans="1:27" x14ac:dyDescent="0.25">
      <c r="A67" s="4"/>
      <c r="G67" s="3"/>
      <c r="Q67" s="4"/>
      <c r="R67" s="4"/>
      <c r="S67" s="4"/>
      <c r="T67" s="4"/>
      <c r="U67" s="4"/>
      <c r="V67" s="4"/>
      <c r="W67" s="4"/>
      <c r="X67" s="4"/>
      <c r="AA67" s="54"/>
    </row>
    <row r="75" spans="1:27" ht="13.8" thickBot="1" x14ac:dyDescent="0.3"/>
    <row r="76" spans="1:27" ht="13.8" thickBot="1" x14ac:dyDescent="0.3">
      <c r="B76" s="17"/>
    </row>
  </sheetData>
  <mergeCells count="26">
    <mergeCell ref="AA19:AA21"/>
    <mergeCell ref="AA28:AA33"/>
    <mergeCell ref="R24:X24"/>
    <mergeCell ref="J8:P8"/>
    <mergeCell ref="J9:P9"/>
    <mergeCell ref="A2:M2"/>
    <mergeCell ref="D4:E4"/>
    <mergeCell ref="B32:H32"/>
    <mergeCell ref="J10:P10"/>
    <mergeCell ref="J12:P12"/>
    <mergeCell ref="AA5:AA6"/>
    <mergeCell ref="R48:X48"/>
    <mergeCell ref="B16:H16"/>
    <mergeCell ref="B48:H48"/>
    <mergeCell ref="R16:X16"/>
    <mergeCell ref="B24:H24"/>
    <mergeCell ref="R32:X32"/>
    <mergeCell ref="R40:X40"/>
    <mergeCell ref="AA37:AA38"/>
    <mergeCell ref="AA8:AA12"/>
    <mergeCell ref="AA13:AA16"/>
    <mergeCell ref="AA22:AA26"/>
    <mergeCell ref="B8:H8"/>
    <mergeCell ref="B40:H40"/>
    <mergeCell ref="R8:X8"/>
    <mergeCell ref="B7:X7"/>
  </mergeCells>
  <phoneticPr fontId="0" type="noConversion"/>
  <hyperlinks>
    <hyperlink ref="J10" r:id="rId1" xr:uid="{B877BBBE-5E53-43D4-8D4F-1E52C97B3E77}"/>
  </hyperlinks>
  <printOptions horizontalCentered="1"/>
  <pageMargins left="0.7" right="0.7" top="0.75" bottom="0.75" header="0.3" footer="0.3"/>
  <pageSetup scale="97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75052-056B-4135-A51A-3556FB85E7AE}">
  <dimension ref="B2:Y52"/>
  <sheetViews>
    <sheetView showGridLines="0" workbookViewId="0">
      <selection activeCell="L8" sqref="L8"/>
    </sheetView>
  </sheetViews>
  <sheetFormatPr defaultRowHeight="13.2" x14ac:dyDescent="0.25"/>
  <cols>
    <col min="2" max="2" width="3.6640625" customWidth="1"/>
    <col min="3" max="3" width="14.44140625" bestFit="1" customWidth="1"/>
    <col min="4" max="4" width="4.33203125" customWidth="1"/>
    <col min="5" max="5" width="4" customWidth="1"/>
    <col min="6" max="6" width="4.77734375" customWidth="1"/>
    <col min="7" max="7" width="5" customWidth="1"/>
    <col min="8" max="8" width="4" customWidth="1"/>
    <col min="9" max="9" width="5.109375" customWidth="1"/>
    <col min="10" max="10" width="8" customWidth="1"/>
    <col min="11" max="11" width="38.33203125" bestFit="1" customWidth="1"/>
    <col min="12" max="12" width="34" bestFit="1" customWidth="1"/>
    <col min="13" max="16" width="9" customWidth="1"/>
    <col min="17" max="17" width="34.21875" bestFit="1" customWidth="1"/>
    <col min="18" max="18" width="9" customWidth="1"/>
    <col min="19" max="19" width="13.109375" bestFit="1" customWidth="1"/>
    <col min="20" max="20" width="5.33203125" customWidth="1"/>
    <col min="21" max="21" width="5" customWidth="1"/>
    <col min="22" max="22" width="5.77734375" customWidth="1"/>
    <col min="23" max="24" width="5" customWidth="1"/>
    <col min="25" max="25" width="5.109375" customWidth="1"/>
  </cols>
  <sheetData>
    <row r="2" spans="2:25" ht="15.6" x14ac:dyDescent="0.25">
      <c r="B2" s="60" t="s">
        <v>83</v>
      </c>
    </row>
    <row r="3" spans="2:25" ht="14.4" x14ac:dyDescent="0.25">
      <c r="B3" s="61" t="s">
        <v>84</v>
      </c>
    </row>
    <row r="4" spans="2:25" ht="14.4" x14ac:dyDescent="0.25">
      <c r="B4" s="61"/>
    </row>
    <row r="6" spans="2:25" x14ac:dyDescent="0.25">
      <c r="C6" s="62" t="s">
        <v>85</v>
      </c>
      <c r="D6" s="62" t="s">
        <v>86</v>
      </c>
      <c r="E6" s="62" t="s">
        <v>87</v>
      </c>
      <c r="F6" s="62" t="s">
        <v>88</v>
      </c>
      <c r="G6" s="62" t="s">
        <v>89</v>
      </c>
      <c r="H6" s="62" t="s">
        <v>90</v>
      </c>
      <c r="I6" s="62" t="s">
        <v>91</v>
      </c>
      <c r="J6" s="62" t="s">
        <v>92</v>
      </c>
      <c r="K6" s="62" t="s">
        <v>28</v>
      </c>
      <c r="L6" s="62" t="s">
        <v>93</v>
      </c>
      <c r="M6" s="62" t="s">
        <v>94</v>
      </c>
      <c r="N6" s="62" t="s">
        <v>95</v>
      </c>
      <c r="O6" s="62" t="s">
        <v>96</v>
      </c>
      <c r="P6" s="62" t="s">
        <v>97</v>
      </c>
      <c r="Q6" s="62" t="s">
        <v>98</v>
      </c>
      <c r="R6" s="62" t="s">
        <v>99</v>
      </c>
      <c r="S6" s="62" t="s">
        <v>100</v>
      </c>
      <c r="T6" s="62" t="s">
        <v>101</v>
      </c>
      <c r="U6" s="62" t="s">
        <v>102</v>
      </c>
      <c r="V6" s="62" t="s">
        <v>103</v>
      </c>
      <c r="W6" s="62" t="s">
        <v>104</v>
      </c>
      <c r="X6" s="62" t="s">
        <v>105</v>
      </c>
      <c r="Y6" s="62" t="s">
        <v>106</v>
      </c>
    </row>
    <row r="7" spans="2:25" x14ac:dyDescent="0.25">
      <c r="C7" s="63"/>
      <c r="D7" s="63"/>
      <c r="E7" s="63"/>
      <c r="F7" s="63"/>
      <c r="G7" s="63">
        <v>44378</v>
      </c>
      <c r="H7" s="63">
        <v>44379</v>
      </c>
      <c r="I7" s="63">
        <v>44380</v>
      </c>
      <c r="J7" s="62"/>
      <c r="K7" s="62" t="s">
        <v>29</v>
      </c>
      <c r="L7" s="62"/>
      <c r="M7" s="62"/>
      <c r="N7" s="62"/>
      <c r="O7" s="62"/>
      <c r="P7" s="62"/>
      <c r="Q7" s="62"/>
      <c r="R7" s="62"/>
      <c r="S7" s="63"/>
      <c r="T7" s="63"/>
      <c r="U7" s="63"/>
      <c r="V7" s="63"/>
      <c r="W7" s="63"/>
      <c r="X7" s="63"/>
      <c r="Y7" s="63">
        <v>44562</v>
      </c>
    </row>
    <row r="8" spans="2:25" x14ac:dyDescent="0.25">
      <c r="C8" s="63">
        <v>44381</v>
      </c>
      <c r="D8" s="63">
        <v>44382</v>
      </c>
      <c r="E8" s="63">
        <v>44383</v>
      </c>
      <c r="F8" s="63">
        <v>44384</v>
      </c>
      <c r="G8" s="63">
        <v>44385</v>
      </c>
      <c r="H8" s="63">
        <v>44386</v>
      </c>
      <c r="I8" s="63">
        <v>44387</v>
      </c>
      <c r="J8" s="62"/>
      <c r="K8" s="62" t="s">
        <v>31</v>
      </c>
      <c r="L8" s="62"/>
      <c r="M8" s="62"/>
      <c r="N8" s="62"/>
      <c r="O8" s="62"/>
      <c r="P8" s="62"/>
      <c r="Q8" s="62"/>
      <c r="R8" s="62"/>
      <c r="S8" s="63">
        <v>44563</v>
      </c>
      <c r="T8" s="63">
        <v>44564</v>
      </c>
      <c r="U8" s="63">
        <v>44565</v>
      </c>
      <c r="V8" s="63">
        <v>44566</v>
      </c>
      <c r="W8" s="63">
        <v>44567</v>
      </c>
      <c r="X8" s="63">
        <v>44568</v>
      </c>
      <c r="Y8" s="63">
        <v>44569</v>
      </c>
    </row>
    <row r="9" spans="2:25" x14ac:dyDescent="0.25">
      <c r="C9" s="63">
        <v>44388</v>
      </c>
      <c r="D9" s="63">
        <v>44389</v>
      </c>
      <c r="E9" s="63">
        <v>44390</v>
      </c>
      <c r="F9" s="63">
        <v>44391</v>
      </c>
      <c r="G9" s="63">
        <v>44392</v>
      </c>
      <c r="H9" s="63">
        <v>44393</v>
      </c>
      <c r="I9" s="63">
        <v>44394</v>
      </c>
      <c r="J9" s="62"/>
      <c r="K9" s="62" t="s">
        <v>30</v>
      </c>
      <c r="L9" s="62"/>
      <c r="M9" s="62"/>
      <c r="N9" s="62"/>
      <c r="O9" s="62"/>
      <c r="P9" s="62"/>
      <c r="Q9" s="62"/>
      <c r="R9" s="62"/>
      <c r="S9" s="63">
        <v>44570</v>
      </c>
      <c r="T9" s="63">
        <v>44571</v>
      </c>
      <c r="U9" s="63">
        <v>44572</v>
      </c>
      <c r="V9" s="63">
        <v>44573</v>
      </c>
      <c r="W9" s="63">
        <v>44574</v>
      </c>
      <c r="X9" s="63">
        <v>44575</v>
      </c>
      <c r="Y9" s="63">
        <v>44576</v>
      </c>
    </row>
    <row r="10" spans="2:25" x14ac:dyDescent="0.25">
      <c r="C10" s="63">
        <v>44395</v>
      </c>
      <c r="D10" s="63">
        <v>44396</v>
      </c>
      <c r="E10" s="63">
        <v>44397</v>
      </c>
      <c r="F10" s="63">
        <v>44398</v>
      </c>
      <c r="G10" s="63">
        <v>44399</v>
      </c>
      <c r="H10" s="63">
        <v>44400</v>
      </c>
      <c r="I10" s="63">
        <v>44401</v>
      </c>
      <c r="J10" s="62"/>
      <c r="K10" s="62"/>
      <c r="L10" s="62"/>
      <c r="M10" s="62"/>
      <c r="N10" s="62"/>
      <c r="O10" s="62"/>
      <c r="P10" s="62"/>
      <c r="Q10" s="62"/>
      <c r="R10" s="62"/>
      <c r="S10" s="63">
        <v>44577</v>
      </c>
      <c r="T10" s="63">
        <v>44578</v>
      </c>
      <c r="U10" s="63">
        <v>44579</v>
      </c>
      <c r="V10" s="63">
        <v>44580</v>
      </c>
      <c r="W10" s="63">
        <v>44581</v>
      </c>
      <c r="X10" s="63">
        <v>44582</v>
      </c>
      <c r="Y10" s="63">
        <v>44583</v>
      </c>
    </row>
    <row r="11" spans="2:25" x14ac:dyDescent="0.25">
      <c r="C11" s="63">
        <v>44402</v>
      </c>
      <c r="D11" s="63">
        <v>44403</v>
      </c>
      <c r="E11" s="63">
        <v>44404</v>
      </c>
      <c r="F11" s="63">
        <v>44405</v>
      </c>
      <c r="G11" s="63">
        <v>44406</v>
      </c>
      <c r="H11" s="63">
        <v>44407</v>
      </c>
      <c r="I11" s="63">
        <v>44408</v>
      </c>
      <c r="J11" s="62"/>
      <c r="K11" s="62">
        <v>44382</v>
      </c>
      <c r="L11" s="62"/>
      <c r="M11" s="62"/>
      <c r="N11" s="62"/>
      <c r="O11" s="62"/>
      <c r="P11" s="62"/>
      <c r="Q11" s="62" t="s">
        <v>47</v>
      </c>
      <c r="R11" s="62"/>
      <c r="S11" s="63">
        <v>44584</v>
      </c>
      <c r="T11" s="63">
        <v>44585</v>
      </c>
      <c r="U11" s="63">
        <v>44586</v>
      </c>
      <c r="V11" s="63">
        <v>44587</v>
      </c>
      <c r="W11" s="63">
        <v>44588</v>
      </c>
      <c r="X11" s="63">
        <v>44589</v>
      </c>
      <c r="Y11" s="63">
        <v>44590</v>
      </c>
    </row>
    <row r="12" spans="2:25" x14ac:dyDescent="0.25">
      <c r="C12" s="63"/>
      <c r="D12" s="63"/>
      <c r="E12" s="63"/>
      <c r="F12" s="63"/>
      <c r="G12" s="63"/>
      <c r="H12" s="63"/>
      <c r="I12" s="63"/>
      <c r="J12" s="62"/>
      <c r="K12" s="62">
        <v>44424</v>
      </c>
      <c r="L12" s="62"/>
      <c r="M12" s="62"/>
      <c r="N12" s="62"/>
      <c r="O12" s="62"/>
      <c r="P12" s="62"/>
      <c r="Q12" s="62" t="s">
        <v>10</v>
      </c>
      <c r="R12" s="62"/>
      <c r="S12" s="63">
        <v>44591</v>
      </c>
      <c r="T12" s="63">
        <v>44592</v>
      </c>
      <c r="U12" s="63"/>
      <c r="V12" s="63"/>
      <c r="W12" s="63"/>
      <c r="X12" s="63"/>
      <c r="Y12" s="63"/>
    </row>
    <row r="13" spans="2:25" x14ac:dyDescent="0.25">
      <c r="C13" s="64">
        <v>44409</v>
      </c>
      <c r="D13" s="64"/>
      <c r="E13" s="64"/>
      <c r="F13" s="64"/>
      <c r="G13" s="64"/>
      <c r="H13" s="64"/>
      <c r="I13" s="64"/>
      <c r="J13" s="62"/>
      <c r="K13" s="62">
        <v>44445</v>
      </c>
      <c r="L13" s="62"/>
      <c r="M13" s="62"/>
      <c r="N13" s="62"/>
      <c r="O13" s="62"/>
      <c r="P13" s="62"/>
      <c r="Q13" s="62" t="s">
        <v>4</v>
      </c>
      <c r="R13" s="62"/>
      <c r="S13" s="64">
        <v>44593</v>
      </c>
      <c r="T13" s="64"/>
      <c r="U13" s="64"/>
      <c r="V13" s="64"/>
      <c r="W13" s="64"/>
      <c r="X13" s="64"/>
      <c r="Y13" s="64"/>
    </row>
    <row r="14" spans="2:25" x14ac:dyDescent="0.25">
      <c r="C14" s="62" t="s">
        <v>85</v>
      </c>
      <c r="D14" s="62" t="s">
        <v>86</v>
      </c>
      <c r="E14" s="62" t="s">
        <v>87</v>
      </c>
      <c r="F14" s="62" t="s">
        <v>88</v>
      </c>
      <c r="G14" s="62" t="s">
        <v>87</v>
      </c>
      <c r="H14" s="62" t="s">
        <v>90</v>
      </c>
      <c r="I14" s="62" t="s">
        <v>85</v>
      </c>
      <c r="J14" s="62"/>
      <c r="K14" s="62">
        <v>44480</v>
      </c>
      <c r="L14" s="62"/>
      <c r="M14" s="62"/>
      <c r="N14" s="62"/>
      <c r="O14" s="62"/>
      <c r="P14" s="62"/>
      <c r="Q14" s="62" t="s">
        <v>48</v>
      </c>
      <c r="R14" s="62"/>
      <c r="S14" s="62" t="s">
        <v>85</v>
      </c>
      <c r="T14" s="62" t="s">
        <v>86</v>
      </c>
      <c r="U14" s="62" t="s">
        <v>87</v>
      </c>
      <c r="V14" s="62" t="s">
        <v>88</v>
      </c>
      <c r="W14" s="62" t="s">
        <v>87</v>
      </c>
      <c r="X14" s="62" t="s">
        <v>90</v>
      </c>
      <c r="Y14" s="62" t="s">
        <v>85</v>
      </c>
    </row>
    <row r="15" spans="2:25" x14ac:dyDescent="0.25">
      <c r="C15" s="63">
        <v>44409</v>
      </c>
      <c r="D15" s="63">
        <v>44410</v>
      </c>
      <c r="E15" s="63">
        <v>44411</v>
      </c>
      <c r="F15" s="63">
        <v>44412</v>
      </c>
      <c r="G15" s="63">
        <v>44413</v>
      </c>
      <c r="H15" s="63">
        <v>44414</v>
      </c>
      <c r="I15" s="63">
        <v>44415</v>
      </c>
      <c r="J15" s="62"/>
      <c r="K15" s="62">
        <v>44484</v>
      </c>
      <c r="L15" s="62"/>
      <c r="M15" s="62"/>
      <c r="N15" s="62"/>
      <c r="O15" s="62"/>
      <c r="P15" s="62"/>
      <c r="Q15" s="62" t="s">
        <v>50</v>
      </c>
      <c r="R15" s="62"/>
      <c r="S15" s="63"/>
      <c r="T15" s="63"/>
      <c r="U15" s="63">
        <v>44593</v>
      </c>
      <c r="V15" s="63">
        <v>44594</v>
      </c>
      <c r="W15" s="63">
        <v>44595</v>
      </c>
      <c r="X15" s="63">
        <v>44596</v>
      </c>
      <c r="Y15" s="63">
        <v>44597</v>
      </c>
    </row>
    <row r="16" spans="2:25" x14ac:dyDescent="0.25">
      <c r="C16" s="63">
        <v>44416</v>
      </c>
      <c r="D16" s="63">
        <v>44417</v>
      </c>
      <c r="E16" s="63">
        <v>44418</v>
      </c>
      <c r="F16" s="63">
        <v>44419</v>
      </c>
      <c r="G16" s="63">
        <v>44420</v>
      </c>
      <c r="H16" s="63">
        <v>44421</v>
      </c>
      <c r="I16" s="63">
        <v>44422</v>
      </c>
      <c r="J16" s="62"/>
      <c r="K16" s="62" t="s">
        <v>37</v>
      </c>
      <c r="L16" s="62"/>
      <c r="M16" s="62"/>
      <c r="N16" s="62"/>
      <c r="O16" s="62"/>
      <c r="P16" s="62"/>
      <c r="Q16" s="62" t="s">
        <v>38</v>
      </c>
      <c r="R16" s="62"/>
      <c r="S16" s="63">
        <v>44598</v>
      </c>
      <c r="T16" s="63">
        <v>44599</v>
      </c>
      <c r="U16" s="63">
        <v>44600</v>
      </c>
      <c r="V16" s="63">
        <v>44601</v>
      </c>
      <c r="W16" s="63">
        <v>44602</v>
      </c>
      <c r="X16" s="63">
        <v>44603</v>
      </c>
      <c r="Y16" s="63">
        <v>44604</v>
      </c>
    </row>
    <row r="17" spans="3:25" x14ac:dyDescent="0.25">
      <c r="C17" s="63">
        <v>44423</v>
      </c>
      <c r="D17" s="63">
        <v>44424</v>
      </c>
      <c r="E17" s="63">
        <v>44425</v>
      </c>
      <c r="F17" s="63">
        <v>44426</v>
      </c>
      <c r="G17" s="63">
        <v>44427</v>
      </c>
      <c r="H17" s="63">
        <v>44428</v>
      </c>
      <c r="I17" s="63">
        <v>44429</v>
      </c>
      <c r="J17" s="62"/>
      <c r="K17" s="62" t="s">
        <v>39</v>
      </c>
      <c r="L17" s="62"/>
      <c r="M17" s="62"/>
      <c r="N17" s="62"/>
      <c r="O17" s="62"/>
      <c r="P17" s="62"/>
      <c r="Q17" s="62" t="s">
        <v>49</v>
      </c>
      <c r="R17" s="62"/>
      <c r="S17" s="63">
        <v>44605</v>
      </c>
      <c r="T17" s="63">
        <v>44606</v>
      </c>
      <c r="U17" s="63">
        <v>44607</v>
      </c>
      <c r="V17" s="63">
        <v>44608</v>
      </c>
      <c r="W17" s="63">
        <v>44609</v>
      </c>
      <c r="X17" s="63">
        <v>44610</v>
      </c>
      <c r="Y17" s="63">
        <v>44611</v>
      </c>
    </row>
    <row r="18" spans="3:25" x14ac:dyDescent="0.25">
      <c r="C18" s="63">
        <v>44430</v>
      </c>
      <c r="D18" s="63">
        <v>44431</v>
      </c>
      <c r="E18" s="63">
        <v>44432</v>
      </c>
      <c r="F18" s="63">
        <v>44433</v>
      </c>
      <c r="G18" s="63">
        <v>44434</v>
      </c>
      <c r="H18" s="63">
        <v>44435</v>
      </c>
      <c r="I18" s="63">
        <v>44436</v>
      </c>
      <c r="J18" s="62"/>
      <c r="K18" s="62" t="s">
        <v>40</v>
      </c>
      <c r="L18" s="62"/>
      <c r="M18" s="62"/>
      <c r="N18" s="62"/>
      <c r="O18" s="62"/>
      <c r="P18" s="62"/>
      <c r="Q18" s="62" t="s">
        <v>11</v>
      </c>
      <c r="R18" s="62"/>
      <c r="S18" s="63">
        <v>44612</v>
      </c>
      <c r="T18" s="63">
        <v>44613</v>
      </c>
      <c r="U18" s="63">
        <v>44614</v>
      </c>
      <c r="V18" s="63">
        <v>44615</v>
      </c>
      <c r="W18" s="63">
        <v>44616</v>
      </c>
      <c r="X18" s="63">
        <v>44617</v>
      </c>
      <c r="Y18" s="63">
        <v>44618</v>
      </c>
    </row>
    <row r="19" spans="3:25" x14ac:dyDescent="0.25">
      <c r="C19" s="63">
        <v>44437</v>
      </c>
      <c r="D19" s="63">
        <v>44438</v>
      </c>
      <c r="E19" s="63">
        <v>44439</v>
      </c>
      <c r="F19" s="63"/>
      <c r="G19" s="63"/>
      <c r="H19" s="63"/>
      <c r="I19" s="63"/>
      <c r="J19" s="62"/>
      <c r="K19" s="62">
        <v>44203</v>
      </c>
      <c r="L19" s="62"/>
      <c r="M19" s="62"/>
      <c r="N19" s="62"/>
      <c r="O19" s="62"/>
      <c r="P19" s="62"/>
      <c r="Q19" s="62" t="s">
        <v>51</v>
      </c>
      <c r="R19" s="62"/>
      <c r="S19" s="63">
        <v>44619</v>
      </c>
      <c r="T19" s="63">
        <v>44620</v>
      </c>
      <c r="U19" s="63"/>
      <c r="V19" s="63"/>
      <c r="W19" s="63"/>
      <c r="X19" s="63"/>
      <c r="Y19" s="63"/>
    </row>
    <row r="20" spans="3:25" x14ac:dyDescent="0.25">
      <c r="C20" s="63"/>
      <c r="D20" s="63"/>
      <c r="E20" s="63"/>
      <c r="F20" s="63"/>
      <c r="G20" s="63"/>
      <c r="H20" s="63"/>
      <c r="I20" s="63"/>
      <c r="J20" s="62"/>
      <c r="K20" s="62">
        <v>44213</v>
      </c>
      <c r="L20" s="62"/>
      <c r="M20" s="62"/>
      <c r="N20" s="62"/>
      <c r="O20" s="62"/>
      <c r="P20" s="62"/>
      <c r="Q20" s="62" t="s">
        <v>5</v>
      </c>
      <c r="R20" s="62"/>
      <c r="S20" s="63"/>
      <c r="T20" s="63"/>
      <c r="U20" s="63"/>
      <c r="V20" s="63"/>
      <c r="W20" s="63"/>
      <c r="X20" s="63"/>
      <c r="Y20" s="63"/>
    </row>
    <row r="21" spans="3:25" x14ac:dyDescent="0.25">
      <c r="C21" s="64">
        <v>44440</v>
      </c>
      <c r="D21" s="64"/>
      <c r="E21" s="64"/>
      <c r="F21" s="64"/>
      <c r="G21" s="64"/>
      <c r="H21" s="64"/>
      <c r="I21" s="64"/>
      <c r="J21" s="62"/>
      <c r="K21" s="62">
        <v>44213</v>
      </c>
      <c r="L21" s="62"/>
      <c r="M21" s="62"/>
      <c r="N21" s="62"/>
      <c r="O21" s="62"/>
      <c r="P21" s="62"/>
      <c r="Q21" s="62" t="s">
        <v>6</v>
      </c>
      <c r="R21" s="62"/>
      <c r="S21" s="64">
        <v>44621</v>
      </c>
      <c r="T21" s="64"/>
      <c r="U21" s="64"/>
      <c r="V21" s="64"/>
      <c r="W21" s="64"/>
      <c r="X21" s="64"/>
      <c r="Y21" s="64"/>
    </row>
    <row r="22" spans="3:25" x14ac:dyDescent="0.25">
      <c r="C22" s="62" t="s">
        <v>85</v>
      </c>
      <c r="D22" s="62" t="s">
        <v>86</v>
      </c>
      <c r="E22" s="62" t="s">
        <v>87</v>
      </c>
      <c r="F22" s="62" t="s">
        <v>88</v>
      </c>
      <c r="G22" s="62" t="s">
        <v>87</v>
      </c>
      <c r="H22" s="62" t="s">
        <v>90</v>
      </c>
      <c r="I22" s="62" t="s">
        <v>85</v>
      </c>
      <c r="J22" s="62"/>
      <c r="K22" s="62">
        <v>44248</v>
      </c>
      <c r="L22" s="62"/>
      <c r="M22" s="62"/>
      <c r="N22" s="62"/>
      <c r="O22" s="62"/>
      <c r="P22" s="62"/>
      <c r="Q22" s="62" t="s">
        <v>53</v>
      </c>
      <c r="R22" s="62"/>
      <c r="S22" s="62" t="s">
        <v>85</v>
      </c>
      <c r="T22" s="62" t="s">
        <v>86</v>
      </c>
      <c r="U22" s="62" t="s">
        <v>87</v>
      </c>
      <c r="V22" s="62" t="s">
        <v>88</v>
      </c>
      <c r="W22" s="62" t="s">
        <v>87</v>
      </c>
      <c r="X22" s="62" t="s">
        <v>90</v>
      </c>
      <c r="Y22" s="62" t="s">
        <v>85</v>
      </c>
    </row>
    <row r="23" spans="3:25" x14ac:dyDescent="0.25">
      <c r="C23" s="63"/>
      <c r="D23" s="63"/>
      <c r="E23" s="63"/>
      <c r="F23" s="63">
        <v>44440</v>
      </c>
      <c r="G23" s="63">
        <v>44441</v>
      </c>
      <c r="H23" s="63">
        <v>44442</v>
      </c>
      <c r="I23" s="63">
        <v>44443</v>
      </c>
      <c r="J23" s="62"/>
      <c r="K23" s="62">
        <v>44266</v>
      </c>
      <c r="L23" s="62"/>
      <c r="M23" s="62"/>
      <c r="N23" s="62"/>
      <c r="O23" s="62"/>
      <c r="P23" s="62"/>
      <c r="Q23" s="62" t="s">
        <v>52</v>
      </c>
      <c r="R23" s="62"/>
      <c r="S23" s="63"/>
      <c r="T23" s="63"/>
      <c r="U23" s="63">
        <v>44621</v>
      </c>
      <c r="V23" s="63">
        <v>44622</v>
      </c>
      <c r="W23" s="63">
        <v>44623</v>
      </c>
      <c r="X23" s="63">
        <v>44624</v>
      </c>
      <c r="Y23" s="63">
        <v>44625</v>
      </c>
    </row>
    <row r="24" spans="3:25" x14ac:dyDescent="0.25">
      <c r="C24" s="63">
        <v>44444</v>
      </c>
      <c r="D24" s="63">
        <v>44445</v>
      </c>
      <c r="E24" s="63">
        <v>44446</v>
      </c>
      <c r="F24" s="63">
        <v>44447</v>
      </c>
      <c r="G24" s="63">
        <v>44448</v>
      </c>
      <c r="H24" s="63">
        <v>44449</v>
      </c>
      <c r="I24" s="63">
        <v>44450</v>
      </c>
      <c r="J24" s="62"/>
      <c r="K24" s="62">
        <v>44279</v>
      </c>
      <c r="L24" s="62"/>
      <c r="M24" s="62"/>
      <c r="N24" s="62"/>
      <c r="O24" s="62"/>
      <c r="P24" s="62"/>
      <c r="Q24" s="62" t="s">
        <v>5</v>
      </c>
      <c r="R24" s="62"/>
      <c r="S24" s="63">
        <v>44626</v>
      </c>
      <c r="T24" s="63">
        <v>44627</v>
      </c>
      <c r="U24" s="63">
        <v>44628</v>
      </c>
      <c r="V24" s="63">
        <v>44629</v>
      </c>
      <c r="W24" s="63">
        <v>44630</v>
      </c>
      <c r="X24" s="63">
        <v>44631</v>
      </c>
      <c r="Y24" s="63">
        <v>44632</v>
      </c>
    </row>
    <row r="25" spans="3:25" x14ac:dyDescent="0.25">
      <c r="C25" s="63">
        <v>44451</v>
      </c>
      <c r="D25" s="63">
        <v>44452</v>
      </c>
      <c r="E25" s="63">
        <v>44453</v>
      </c>
      <c r="F25" s="63">
        <v>44454</v>
      </c>
      <c r="G25" s="63">
        <v>44455</v>
      </c>
      <c r="H25" s="63">
        <v>44456</v>
      </c>
      <c r="I25" s="63">
        <v>44457</v>
      </c>
      <c r="J25" s="62"/>
      <c r="K25" s="62" t="s">
        <v>43</v>
      </c>
      <c r="L25" s="62"/>
      <c r="M25" s="62"/>
      <c r="N25" s="62"/>
      <c r="O25" s="62"/>
      <c r="P25" s="62"/>
      <c r="Q25" s="62" t="s">
        <v>7</v>
      </c>
      <c r="R25" s="62"/>
      <c r="S25" s="63">
        <v>44633</v>
      </c>
      <c r="T25" s="63">
        <v>44634</v>
      </c>
      <c r="U25" s="63">
        <v>44635</v>
      </c>
      <c r="V25" s="63">
        <v>44636</v>
      </c>
      <c r="W25" s="63">
        <v>44637</v>
      </c>
      <c r="X25" s="63">
        <v>44638</v>
      </c>
      <c r="Y25" s="63">
        <v>44639</v>
      </c>
    </row>
    <row r="26" spans="3:25" x14ac:dyDescent="0.25">
      <c r="C26" s="63">
        <v>44458</v>
      </c>
      <c r="D26" s="63">
        <v>44459</v>
      </c>
      <c r="E26" s="63">
        <v>44460</v>
      </c>
      <c r="F26" s="63">
        <v>44461</v>
      </c>
      <c r="G26" s="63">
        <v>44462</v>
      </c>
      <c r="H26" s="63">
        <v>44463</v>
      </c>
      <c r="I26" s="63">
        <v>44464</v>
      </c>
      <c r="J26" s="62"/>
      <c r="K26" s="62">
        <v>44294</v>
      </c>
      <c r="L26" s="62"/>
      <c r="M26" s="62"/>
      <c r="N26" s="62"/>
      <c r="O26" s="62"/>
      <c r="P26" s="62"/>
      <c r="Q26" s="62" t="s">
        <v>46</v>
      </c>
      <c r="R26" s="62"/>
      <c r="S26" s="63">
        <v>44640</v>
      </c>
      <c r="T26" s="63">
        <v>44641</v>
      </c>
      <c r="U26" s="63">
        <v>44642</v>
      </c>
      <c r="V26" s="63">
        <v>44643</v>
      </c>
      <c r="W26" s="63">
        <v>44644</v>
      </c>
      <c r="X26" s="63">
        <v>44645</v>
      </c>
      <c r="Y26" s="63">
        <v>44646</v>
      </c>
    </row>
    <row r="27" spans="3:25" x14ac:dyDescent="0.25">
      <c r="C27" s="63">
        <v>44465</v>
      </c>
      <c r="D27" s="63">
        <v>44466</v>
      </c>
      <c r="E27" s="63">
        <v>44467</v>
      </c>
      <c r="F27" s="63">
        <v>44468</v>
      </c>
      <c r="G27" s="63">
        <v>44469</v>
      </c>
      <c r="H27" s="63"/>
      <c r="I27" s="63"/>
      <c r="J27" s="62"/>
      <c r="K27" s="62">
        <v>44301</v>
      </c>
      <c r="L27" s="62"/>
      <c r="M27" s="62"/>
      <c r="N27" s="62"/>
      <c r="O27" s="62"/>
      <c r="P27" s="62"/>
      <c r="Q27" s="62" t="s">
        <v>55</v>
      </c>
      <c r="R27" s="62"/>
      <c r="S27" s="63">
        <v>44647</v>
      </c>
      <c r="T27" s="63">
        <v>44648</v>
      </c>
      <c r="U27" s="63">
        <v>44649</v>
      </c>
      <c r="V27" s="63">
        <v>44650</v>
      </c>
      <c r="W27" s="63">
        <v>44651</v>
      </c>
      <c r="X27" s="63"/>
      <c r="Y27" s="63"/>
    </row>
    <row r="28" spans="3:25" x14ac:dyDescent="0.25">
      <c r="C28" s="63"/>
      <c r="D28" s="63"/>
      <c r="E28" s="63"/>
      <c r="F28" s="63"/>
      <c r="G28" s="63"/>
      <c r="H28" s="63"/>
      <c r="I28" s="63"/>
      <c r="J28" s="62"/>
      <c r="K28" s="62">
        <v>44304</v>
      </c>
      <c r="L28" s="62"/>
      <c r="M28" s="62"/>
      <c r="N28" s="62"/>
      <c r="O28" s="62"/>
      <c r="P28" s="62"/>
      <c r="Q28" s="62" t="s">
        <v>57</v>
      </c>
      <c r="R28" s="62"/>
      <c r="S28" s="63"/>
      <c r="T28" s="63"/>
      <c r="U28" s="63"/>
      <c r="V28" s="63"/>
      <c r="W28" s="63"/>
      <c r="X28" s="63"/>
      <c r="Y28" s="63"/>
    </row>
    <row r="29" spans="3:25" x14ac:dyDescent="0.25">
      <c r="C29" s="64">
        <v>44470</v>
      </c>
      <c r="D29" s="64"/>
      <c r="E29" s="64"/>
      <c r="F29" s="64"/>
      <c r="G29" s="64"/>
      <c r="H29" s="64"/>
      <c r="I29" s="64"/>
      <c r="J29" s="62"/>
      <c r="K29" s="62">
        <v>44341</v>
      </c>
      <c r="L29" s="62"/>
      <c r="M29" s="62"/>
      <c r="N29" s="62"/>
      <c r="O29" s="62"/>
      <c r="P29" s="62"/>
      <c r="Q29" s="62" t="s">
        <v>74</v>
      </c>
      <c r="R29" s="62"/>
      <c r="S29" s="64">
        <v>44652</v>
      </c>
      <c r="T29" s="64"/>
      <c r="U29" s="64"/>
      <c r="V29" s="64"/>
      <c r="W29" s="64"/>
      <c r="X29" s="64"/>
      <c r="Y29" s="64"/>
    </row>
    <row r="30" spans="3:25" x14ac:dyDescent="0.25">
      <c r="C30" s="62" t="s">
        <v>85</v>
      </c>
      <c r="D30" s="62" t="s">
        <v>86</v>
      </c>
      <c r="E30" s="62" t="s">
        <v>87</v>
      </c>
      <c r="F30" s="62" t="s">
        <v>88</v>
      </c>
      <c r="G30" s="62" t="s">
        <v>87</v>
      </c>
      <c r="H30" s="62" t="s">
        <v>90</v>
      </c>
      <c r="I30" s="62" t="s">
        <v>85</v>
      </c>
      <c r="J30" s="62"/>
      <c r="K30" s="62">
        <v>44343</v>
      </c>
      <c r="L30" s="62"/>
      <c r="M30" s="62"/>
      <c r="N30" s="62"/>
      <c r="O30" s="62"/>
      <c r="P30" s="62"/>
      <c r="Q30" s="62" t="s">
        <v>8</v>
      </c>
      <c r="R30" s="62"/>
      <c r="S30" s="62" t="s">
        <v>85</v>
      </c>
      <c r="T30" s="62" t="s">
        <v>86</v>
      </c>
      <c r="U30" s="62" t="s">
        <v>87</v>
      </c>
      <c r="V30" s="62" t="s">
        <v>88</v>
      </c>
      <c r="W30" s="62" t="s">
        <v>87</v>
      </c>
      <c r="X30" s="62" t="s">
        <v>90</v>
      </c>
      <c r="Y30" s="62" t="s">
        <v>85</v>
      </c>
    </row>
    <row r="31" spans="3:25" x14ac:dyDescent="0.25">
      <c r="C31" s="63"/>
      <c r="D31" s="63"/>
      <c r="E31" s="63"/>
      <c r="F31" s="63"/>
      <c r="G31" s="63"/>
      <c r="H31" s="63">
        <v>44470</v>
      </c>
      <c r="I31" s="63">
        <v>44471</v>
      </c>
      <c r="J31" s="62"/>
      <c r="K31" s="62"/>
      <c r="L31" s="62"/>
      <c r="M31" s="62"/>
      <c r="N31" s="62"/>
      <c r="O31" s="62"/>
      <c r="P31" s="62"/>
      <c r="Q31" s="62"/>
      <c r="R31" s="62"/>
      <c r="S31" s="63"/>
      <c r="T31" s="63"/>
      <c r="U31" s="63"/>
      <c r="V31" s="63"/>
      <c r="W31" s="63"/>
      <c r="X31" s="63">
        <v>44652</v>
      </c>
      <c r="Y31" s="63">
        <v>44653</v>
      </c>
    </row>
    <row r="32" spans="3:25" x14ac:dyDescent="0.25">
      <c r="C32" s="63">
        <v>44472</v>
      </c>
      <c r="D32" s="63">
        <v>44473</v>
      </c>
      <c r="E32" s="63">
        <v>44474</v>
      </c>
      <c r="F32" s="63">
        <v>44475</v>
      </c>
      <c r="G32" s="63">
        <v>44476</v>
      </c>
      <c r="H32" s="63">
        <v>44477</v>
      </c>
      <c r="I32" s="63">
        <v>44478</v>
      </c>
      <c r="J32" s="62"/>
      <c r="K32" s="62"/>
      <c r="L32" s="62"/>
      <c r="M32" s="62"/>
      <c r="N32" s="62"/>
      <c r="O32" s="62"/>
      <c r="P32" s="62"/>
      <c r="Q32" s="62"/>
      <c r="R32" s="62"/>
      <c r="S32" s="63">
        <v>44654</v>
      </c>
      <c r="T32" s="63">
        <v>44655</v>
      </c>
      <c r="U32" s="63">
        <v>44656</v>
      </c>
      <c r="V32" s="63">
        <v>44657</v>
      </c>
      <c r="W32" s="63">
        <v>44658</v>
      </c>
      <c r="X32" s="63">
        <v>44659</v>
      </c>
      <c r="Y32" s="63">
        <v>44660</v>
      </c>
    </row>
    <row r="33" spans="3:25" x14ac:dyDescent="0.25">
      <c r="C33" s="63">
        <v>44479</v>
      </c>
      <c r="D33" s="63">
        <v>44480</v>
      </c>
      <c r="E33" s="63">
        <v>44481</v>
      </c>
      <c r="F33" s="63">
        <v>44482</v>
      </c>
      <c r="G33" s="63">
        <v>44483</v>
      </c>
      <c r="H33" s="63">
        <v>44484</v>
      </c>
      <c r="I33" s="63">
        <v>44485</v>
      </c>
      <c r="J33" s="62"/>
      <c r="K33" s="62"/>
      <c r="L33" s="62"/>
      <c r="M33" s="62"/>
      <c r="N33" s="62"/>
      <c r="O33" s="62"/>
      <c r="P33" s="62"/>
      <c r="Q33" s="62"/>
      <c r="R33" s="62"/>
      <c r="S33" s="63">
        <v>44661</v>
      </c>
      <c r="T33" s="63">
        <v>44662</v>
      </c>
      <c r="U33" s="63">
        <v>44663</v>
      </c>
      <c r="V33" s="63">
        <v>44664</v>
      </c>
      <c r="W33" s="63">
        <v>44665</v>
      </c>
      <c r="X33" s="63">
        <v>44666</v>
      </c>
      <c r="Y33" s="63">
        <v>44667</v>
      </c>
    </row>
    <row r="34" spans="3:25" x14ac:dyDescent="0.25">
      <c r="C34" s="63">
        <v>44486</v>
      </c>
      <c r="D34" s="63">
        <v>44487</v>
      </c>
      <c r="E34" s="63">
        <v>44488</v>
      </c>
      <c r="F34" s="63">
        <v>44489</v>
      </c>
      <c r="G34" s="63">
        <v>44490</v>
      </c>
      <c r="H34" s="63">
        <v>44491</v>
      </c>
      <c r="I34" s="63">
        <v>44492</v>
      </c>
      <c r="J34" s="62"/>
      <c r="K34" s="62"/>
      <c r="L34" s="62"/>
      <c r="M34" s="62"/>
      <c r="N34" s="62"/>
      <c r="O34" s="62"/>
      <c r="P34" s="62"/>
      <c r="Q34" s="62"/>
      <c r="R34" s="62"/>
      <c r="S34" s="63">
        <v>44668</v>
      </c>
      <c r="T34" s="63">
        <v>44669</v>
      </c>
      <c r="U34" s="63">
        <v>44670</v>
      </c>
      <c r="V34" s="63">
        <v>44671</v>
      </c>
      <c r="W34" s="63">
        <v>44672</v>
      </c>
      <c r="X34" s="63">
        <v>44673</v>
      </c>
      <c r="Y34" s="63">
        <v>44674</v>
      </c>
    </row>
    <row r="35" spans="3:25" x14ac:dyDescent="0.25">
      <c r="C35" s="63">
        <v>44493</v>
      </c>
      <c r="D35" s="63">
        <v>44494</v>
      </c>
      <c r="E35" s="63">
        <v>44495</v>
      </c>
      <c r="F35" s="63">
        <v>44496</v>
      </c>
      <c r="G35" s="63">
        <v>44497</v>
      </c>
      <c r="H35" s="63">
        <v>44498</v>
      </c>
      <c r="I35" s="63">
        <v>44499</v>
      </c>
      <c r="J35" s="62"/>
      <c r="K35" s="62"/>
      <c r="L35" s="62"/>
      <c r="M35" s="62"/>
      <c r="N35" s="62"/>
      <c r="O35" s="62"/>
      <c r="P35" s="62"/>
      <c r="Q35" s="62"/>
      <c r="R35" s="62"/>
      <c r="S35" s="63">
        <v>44675</v>
      </c>
      <c r="T35" s="63">
        <v>44676</v>
      </c>
      <c r="U35" s="63">
        <v>44677</v>
      </c>
      <c r="V35" s="63">
        <v>44678</v>
      </c>
      <c r="W35" s="63">
        <v>44679</v>
      </c>
      <c r="X35" s="63">
        <v>44680</v>
      </c>
      <c r="Y35" s="63">
        <v>44681</v>
      </c>
    </row>
    <row r="36" spans="3:25" x14ac:dyDescent="0.25">
      <c r="C36" s="63">
        <v>44500</v>
      </c>
      <c r="D36" s="63"/>
      <c r="E36" s="63"/>
      <c r="F36" s="63"/>
      <c r="G36" s="63"/>
      <c r="H36" s="63"/>
      <c r="I36" s="63"/>
      <c r="J36" s="62"/>
      <c r="K36" s="62"/>
      <c r="L36" s="62"/>
      <c r="M36" s="62"/>
      <c r="N36" s="62"/>
      <c r="O36" s="62"/>
      <c r="P36" s="62"/>
      <c r="Q36" s="62"/>
      <c r="R36" s="62"/>
      <c r="S36" s="63"/>
      <c r="T36" s="63"/>
      <c r="U36" s="63"/>
      <c r="V36" s="63"/>
      <c r="W36" s="63"/>
      <c r="X36" s="63"/>
      <c r="Y36" s="63"/>
    </row>
    <row r="37" spans="3:25" x14ac:dyDescent="0.25">
      <c r="C37" s="64">
        <v>44501</v>
      </c>
      <c r="D37" s="64"/>
      <c r="E37" s="64"/>
      <c r="F37" s="64"/>
      <c r="G37" s="64"/>
      <c r="H37" s="64"/>
      <c r="I37" s="64"/>
      <c r="J37" s="62"/>
      <c r="K37" s="62"/>
      <c r="L37" s="62"/>
      <c r="M37" s="62"/>
      <c r="N37" s="62"/>
      <c r="O37" s="62"/>
      <c r="P37" s="62"/>
      <c r="Q37" s="62"/>
      <c r="R37" s="62"/>
      <c r="S37" s="64">
        <v>44682</v>
      </c>
      <c r="T37" s="64"/>
      <c r="U37" s="64"/>
      <c r="V37" s="64"/>
      <c r="W37" s="64"/>
      <c r="X37" s="64"/>
      <c r="Y37" s="64"/>
    </row>
    <row r="38" spans="3:25" x14ac:dyDescent="0.25">
      <c r="C38" s="62" t="s">
        <v>85</v>
      </c>
      <c r="D38" s="62" t="s">
        <v>86</v>
      </c>
      <c r="E38" s="62" t="s">
        <v>87</v>
      </c>
      <c r="F38" s="62" t="s">
        <v>88</v>
      </c>
      <c r="G38" s="62" t="s">
        <v>87</v>
      </c>
      <c r="H38" s="62" t="s">
        <v>90</v>
      </c>
      <c r="I38" s="62" t="s">
        <v>85</v>
      </c>
      <c r="J38" s="62"/>
      <c r="K38" s="62"/>
      <c r="L38" s="62"/>
      <c r="M38" s="62"/>
      <c r="N38" s="62"/>
      <c r="O38" s="62"/>
      <c r="P38" s="62"/>
      <c r="Q38" s="62"/>
      <c r="R38" s="62"/>
      <c r="S38" s="62" t="s">
        <v>85</v>
      </c>
      <c r="T38" s="62" t="s">
        <v>86</v>
      </c>
      <c r="U38" s="62" t="s">
        <v>87</v>
      </c>
      <c r="V38" s="62" t="s">
        <v>88</v>
      </c>
      <c r="W38" s="62" t="s">
        <v>87</v>
      </c>
      <c r="X38" s="62" t="s">
        <v>90</v>
      </c>
      <c r="Y38" s="62" t="s">
        <v>85</v>
      </c>
    </row>
    <row r="39" spans="3:25" x14ac:dyDescent="0.25">
      <c r="C39" s="63"/>
      <c r="D39" s="63">
        <v>44501</v>
      </c>
      <c r="E39" s="63">
        <v>44502</v>
      </c>
      <c r="F39" s="63">
        <v>44503</v>
      </c>
      <c r="G39" s="63">
        <v>44504</v>
      </c>
      <c r="H39" s="63">
        <v>44505</v>
      </c>
      <c r="I39" s="63">
        <v>44506</v>
      </c>
      <c r="J39" s="62"/>
      <c r="K39" s="62"/>
      <c r="L39" s="62"/>
      <c r="M39" s="62"/>
      <c r="N39" s="62"/>
      <c r="O39" s="62"/>
      <c r="P39" s="62"/>
      <c r="Q39" s="62"/>
      <c r="R39" s="62"/>
      <c r="S39" s="63">
        <v>44682</v>
      </c>
      <c r="T39" s="63">
        <v>44683</v>
      </c>
      <c r="U39" s="63">
        <v>44684</v>
      </c>
      <c r="V39" s="63">
        <v>44685</v>
      </c>
      <c r="W39" s="63">
        <v>44686</v>
      </c>
      <c r="X39" s="63">
        <v>44687</v>
      </c>
      <c r="Y39" s="63">
        <v>44688</v>
      </c>
    </row>
    <row r="40" spans="3:25" x14ac:dyDescent="0.25">
      <c r="C40" s="63">
        <v>44507</v>
      </c>
      <c r="D40" s="63">
        <v>44508</v>
      </c>
      <c r="E40" s="63">
        <v>44509</v>
      </c>
      <c r="F40" s="63">
        <v>44510</v>
      </c>
      <c r="G40" s="63">
        <v>44511</v>
      </c>
      <c r="H40" s="63">
        <v>44512</v>
      </c>
      <c r="I40" s="63">
        <v>44513</v>
      </c>
      <c r="J40" s="62"/>
      <c r="K40" s="62"/>
      <c r="L40" s="62"/>
      <c r="M40" s="62"/>
      <c r="N40" s="62"/>
      <c r="O40" s="62"/>
      <c r="P40" s="62"/>
      <c r="Q40" s="62"/>
      <c r="R40" s="62"/>
      <c r="S40" s="63">
        <v>44689</v>
      </c>
      <c r="T40" s="63">
        <v>44690</v>
      </c>
      <c r="U40" s="63">
        <v>44691</v>
      </c>
      <c r="V40" s="63">
        <v>44692</v>
      </c>
      <c r="W40" s="63">
        <v>44693</v>
      </c>
      <c r="X40" s="63">
        <v>44694</v>
      </c>
      <c r="Y40" s="63">
        <v>44695</v>
      </c>
    </row>
    <row r="41" spans="3:25" x14ac:dyDescent="0.25">
      <c r="C41" s="63">
        <v>44514</v>
      </c>
      <c r="D41" s="63">
        <v>44515</v>
      </c>
      <c r="E41" s="63">
        <v>44516</v>
      </c>
      <c r="F41" s="63">
        <v>44517</v>
      </c>
      <c r="G41" s="63">
        <v>44518</v>
      </c>
      <c r="H41" s="63">
        <v>44519</v>
      </c>
      <c r="I41" s="63">
        <v>44520</v>
      </c>
      <c r="J41" s="62"/>
      <c r="K41" s="62"/>
      <c r="L41" s="62"/>
      <c r="M41" s="62"/>
      <c r="N41" s="62"/>
      <c r="O41" s="62"/>
      <c r="P41" s="62"/>
      <c r="Q41" s="62"/>
      <c r="R41" s="62"/>
      <c r="S41" s="63">
        <v>44696</v>
      </c>
      <c r="T41" s="63">
        <v>44697</v>
      </c>
      <c r="U41" s="63">
        <v>44698</v>
      </c>
      <c r="V41" s="63">
        <v>44699</v>
      </c>
      <c r="W41" s="63">
        <v>44700</v>
      </c>
      <c r="X41" s="63">
        <v>44701</v>
      </c>
      <c r="Y41" s="63">
        <v>44702</v>
      </c>
    </row>
    <row r="42" spans="3:25" x14ac:dyDescent="0.25">
      <c r="C42" s="63">
        <v>44521</v>
      </c>
      <c r="D42" s="63">
        <v>44522</v>
      </c>
      <c r="E42" s="63">
        <v>44523</v>
      </c>
      <c r="F42" s="63">
        <v>44524</v>
      </c>
      <c r="G42" s="63">
        <v>44525</v>
      </c>
      <c r="H42" s="63">
        <v>44526</v>
      </c>
      <c r="I42" s="63">
        <v>44527</v>
      </c>
      <c r="J42" s="62"/>
      <c r="K42" s="62"/>
      <c r="L42" s="62"/>
      <c r="M42" s="62"/>
      <c r="N42" s="62"/>
      <c r="O42" s="62"/>
      <c r="P42" s="62"/>
      <c r="Q42" s="62"/>
      <c r="R42" s="62"/>
      <c r="S42" s="63">
        <v>44703</v>
      </c>
      <c r="T42" s="63">
        <v>44704</v>
      </c>
      <c r="U42" s="63">
        <v>44705</v>
      </c>
      <c r="V42" s="63">
        <v>44706</v>
      </c>
      <c r="W42" s="63">
        <v>44707</v>
      </c>
      <c r="X42" s="63">
        <v>44708</v>
      </c>
      <c r="Y42" s="63">
        <v>44709</v>
      </c>
    </row>
    <row r="43" spans="3:25" x14ac:dyDescent="0.25">
      <c r="C43" s="63">
        <v>44528</v>
      </c>
      <c r="D43" s="63">
        <v>44529</v>
      </c>
      <c r="E43" s="63">
        <v>44530</v>
      </c>
      <c r="F43" s="63"/>
      <c r="G43" s="63"/>
      <c r="H43" s="63"/>
      <c r="I43" s="63"/>
      <c r="J43" s="62"/>
      <c r="K43" s="62"/>
      <c r="L43" s="62"/>
      <c r="M43" s="62"/>
      <c r="N43" s="62"/>
      <c r="O43" s="62"/>
      <c r="P43" s="62"/>
      <c r="Q43" s="62"/>
      <c r="R43" s="62"/>
      <c r="S43" s="63">
        <v>44710</v>
      </c>
      <c r="T43" s="63">
        <v>44711</v>
      </c>
      <c r="U43" s="63">
        <v>44712</v>
      </c>
      <c r="V43" s="63"/>
      <c r="W43" s="63"/>
      <c r="X43" s="63"/>
      <c r="Y43" s="63"/>
    </row>
    <row r="44" spans="3:25" x14ac:dyDescent="0.25">
      <c r="C44" s="63"/>
      <c r="D44" s="63"/>
      <c r="E44" s="63"/>
      <c r="F44" s="63"/>
      <c r="G44" s="63"/>
      <c r="H44" s="63"/>
      <c r="I44" s="63"/>
      <c r="J44" s="62"/>
      <c r="K44" s="62"/>
      <c r="L44" s="62"/>
      <c r="M44" s="62"/>
      <c r="N44" s="62"/>
      <c r="O44" s="62"/>
      <c r="P44" s="62"/>
      <c r="Q44" s="62"/>
      <c r="R44" s="62"/>
      <c r="S44" s="63"/>
      <c r="T44" s="63"/>
      <c r="U44" s="63"/>
      <c r="V44" s="63"/>
      <c r="W44" s="63"/>
      <c r="X44" s="63"/>
      <c r="Y44" s="63"/>
    </row>
    <row r="45" spans="3:25" x14ac:dyDescent="0.25">
      <c r="C45" s="64">
        <v>44531</v>
      </c>
      <c r="D45" s="64"/>
      <c r="E45" s="64"/>
      <c r="F45" s="64"/>
      <c r="G45" s="64"/>
      <c r="H45" s="64"/>
      <c r="I45" s="64"/>
      <c r="J45" s="62"/>
      <c r="K45" s="62"/>
      <c r="L45" s="62"/>
      <c r="M45" s="62"/>
      <c r="N45" s="62"/>
      <c r="O45" s="62"/>
      <c r="P45" s="62"/>
      <c r="Q45" s="62"/>
      <c r="R45" s="62"/>
      <c r="S45" s="64">
        <v>44713</v>
      </c>
      <c r="T45" s="64"/>
      <c r="U45" s="64"/>
      <c r="V45" s="64"/>
      <c r="W45" s="64"/>
      <c r="X45" s="64"/>
      <c r="Y45" s="64"/>
    </row>
    <row r="46" spans="3:25" x14ac:dyDescent="0.25">
      <c r="C46" s="62" t="s">
        <v>85</v>
      </c>
      <c r="D46" s="62" t="s">
        <v>86</v>
      </c>
      <c r="E46" s="62" t="s">
        <v>87</v>
      </c>
      <c r="F46" s="62" t="s">
        <v>88</v>
      </c>
      <c r="G46" s="62" t="s">
        <v>87</v>
      </c>
      <c r="H46" s="62" t="s">
        <v>90</v>
      </c>
      <c r="I46" s="62" t="s">
        <v>85</v>
      </c>
      <c r="J46" s="62"/>
      <c r="K46" s="62"/>
      <c r="L46" s="62"/>
      <c r="M46" s="62"/>
      <c r="N46" s="62"/>
      <c r="O46" s="62"/>
      <c r="P46" s="62"/>
      <c r="Q46" s="62"/>
      <c r="R46" s="62"/>
      <c r="S46" s="62" t="s">
        <v>85</v>
      </c>
      <c r="T46" s="62" t="s">
        <v>86</v>
      </c>
      <c r="U46" s="62" t="s">
        <v>87</v>
      </c>
      <c r="V46" s="62" t="s">
        <v>88</v>
      </c>
      <c r="W46" s="62" t="s">
        <v>87</v>
      </c>
      <c r="X46" s="62" t="s">
        <v>90</v>
      </c>
      <c r="Y46" s="62" t="s">
        <v>85</v>
      </c>
    </row>
    <row r="47" spans="3:25" x14ac:dyDescent="0.25">
      <c r="C47" s="63"/>
      <c r="D47" s="63"/>
      <c r="E47" s="63"/>
      <c r="F47" s="63">
        <v>44531</v>
      </c>
      <c r="G47" s="63">
        <v>44532</v>
      </c>
      <c r="H47" s="63">
        <v>44533</v>
      </c>
      <c r="I47" s="63">
        <v>44534</v>
      </c>
      <c r="J47" s="62"/>
      <c r="K47" s="62"/>
      <c r="L47" s="62"/>
      <c r="M47" s="62"/>
      <c r="N47" s="62"/>
      <c r="O47" s="62"/>
      <c r="P47" s="62"/>
      <c r="Q47" s="62"/>
      <c r="R47" s="62"/>
      <c r="S47" s="63"/>
      <c r="T47" s="63"/>
      <c r="U47" s="63"/>
      <c r="V47" s="63">
        <v>44713</v>
      </c>
      <c r="W47" s="63">
        <v>44714</v>
      </c>
      <c r="X47" s="63">
        <v>44715</v>
      </c>
      <c r="Y47" s="63">
        <v>44716</v>
      </c>
    </row>
    <row r="48" spans="3:25" x14ac:dyDescent="0.25">
      <c r="C48" s="63">
        <v>44535</v>
      </c>
      <c r="D48" s="63">
        <v>44536</v>
      </c>
      <c r="E48" s="63">
        <v>44537</v>
      </c>
      <c r="F48" s="63">
        <v>44538</v>
      </c>
      <c r="G48" s="63">
        <v>44539</v>
      </c>
      <c r="H48" s="63">
        <v>44540</v>
      </c>
      <c r="I48" s="63">
        <v>44541</v>
      </c>
      <c r="J48" s="62"/>
      <c r="K48" s="62"/>
      <c r="L48" s="62"/>
      <c r="M48" s="62"/>
      <c r="N48" s="62"/>
      <c r="O48" s="62"/>
      <c r="P48" s="62"/>
      <c r="Q48" s="62"/>
      <c r="R48" s="62"/>
      <c r="S48" s="63">
        <v>44717</v>
      </c>
      <c r="T48" s="63">
        <v>44718</v>
      </c>
      <c r="U48" s="63">
        <v>44719</v>
      </c>
      <c r="V48" s="63">
        <v>44720</v>
      </c>
      <c r="W48" s="63">
        <v>44721</v>
      </c>
      <c r="X48" s="63">
        <v>44722</v>
      </c>
      <c r="Y48" s="63">
        <v>44723</v>
      </c>
    </row>
    <row r="49" spans="3:25" x14ac:dyDescent="0.25">
      <c r="C49" s="63">
        <v>44542</v>
      </c>
      <c r="D49" s="63">
        <v>44543</v>
      </c>
      <c r="E49" s="63">
        <v>44544</v>
      </c>
      <c r="F49" s="63">
        <v>44545</v>
      </c>
      <c r="G49" s="63">
        <v>44546</v>
      </c>
      <c r="H49" s="63">
        <v>44547</v>
      </c>
      <c r="I49" s="63">
        <v>44548</v>
      </c>
      <c r="J49" s="62"/>
      <c r="K49" s="62"/>
      <c r="L49" s="62"/>
      <c r="M49" s="62"/>
      <c r="N49" s="62"/>
      <c r="O49" s="62"/>
      <c r="P49" s="62"/>
      <c r="Q49" s="62"/>
      <c r="R49" s="62"/>
      <c r="S49" s="63">
        <v>44724</v>
      </c>
      <c r="T49" s="63">
        <v>44725</v>
      </c>
      <c r="U49" s="63">
        <v>44726</v>
      </c>
      <c r="V49" s="63">
        <v>44727</v>
      </c>
      <c r="W49" s="63">
        <v>44728</v>
      </c>
      <c r="X49" s="63">
        <v>44729</v>
      </c>
      <c r="Y49" s="63">
        <v>44730</v>
      </c>
    </row>
    <row r="50" spans="3:25" x14ac:dyDescent="0.25">
      <c r="C50" s="63">
        <v>44549</v>
      </c>
      <c r="D50" s="63">
        <v>44550</v>
      </c>
      <c r="E50" s="63">
        <v>44551</v>
      </c>
      <c r="F50" s="63">
        <v>44552</v>
      </c>
      <c r="G50" s="63">
        <v>44553</v>
      </c>
      <c r="H50" s="63">
        <v>44554</v>
      </c>
      <c r="I50" s="63">
        <v>44555</v>
      </c>
      <c r="J50" s="62"/>
      <c r="K50" s="62"/>
      <c r="L50" s="62"/>
      <c r="M50" s="62"/>
      <c r="N50" s="62"/>
      <c r="O50" s="62"/>
      <c r="P50" s="62"/>
      <c r="Q50" s="62"/>
      <c r="R50" s="62"/>
      <c r="S50" s="63">
        <v>44731</v>
      </c>
      <c r="T50" s="63">
        <v>44732</v>
      </c>
      <c r="U50" s="63">
        <v>44733</v>
      </c>
      <c r="V50" s="63">
        <v>44734</v>
      </c>
      <c r="W50" s="63">
        <v>44735</v>
      </c>
      <c r="X50" s="63">
        <v>44736</v>
      </c>
      <c r="Y50" s="63">
        <v>44737</v>
      </c>
    </row>
    <row r="51" spans="3:25" x14ac:dyDescent="0.25">
      <c r="C51" s="63">
        <v>44556</v>
      </c>
      <c r="D51" s="63">
        <v>44557</v>
      </c>
      <c r="E51" s="63">
        <v>44558</v>
      </c>
      <c r="F51" s="63">
        <v>44559</v>
      </c>
      <c r="G51" s="63">
        <v>44560</v>
      </c>
      <c r="H51" s="63">
        <v>44561</v>
      </c>
      <c r="I51" s="63"/>
      <c r="J51" s="62"/>
      <c r="K51" s="62"/>
      <c r="L51" s="62"/>
      <c r="M51" s="62"/>
      <c r="N51" s="62"/>
      <c r="O51" s="62"/>
      <c r="P51" s="62"/>
      <c r="Q51" s="62"/>
      <c r="R51" s="62"/>
      <c r="S51" s="63">
        <v>44738</v>
      </c>
      <c r="T51" s="63">
        <v>44739</v>
      </c>
      <c r="U51" s="63">
        <v>44740</v>
      </c>
      <c r="V51" s="63">
        <v>44741</v>
      </c>
      <c r="W51" s="63">
        <v>44742</v>
      </c>
      <c r="X51" s="63"/>
      <c r="Y51" s="63"/>
    </row>
    <row r="52" spans="3:25" x14ac:dyDescent="0.25">
      <c r="C52" s="63"/>
      <c r="D52" s="63"/>
      <c r="E52" s="63"/>
      <c r="F52" s="63"/>
      <c r="G52" s="63"/>
      <c r="H52" s="63"/>
      <c r="I52" s="63"/>
      <c r="J52" s="62"/>
      <c r="K52" s="62"/>
      <c r="L52" s="62"/>
      <c r="M52" s="62"/>
      <c r="N52" s="62"/>
      <c r="O52" s="62"/>
      <c r="P52" s="62"/>
      <c r="Q52" s="62"/>
      <c r="R52" s="62"/>
      <c r="S52" s="63"/>
      <c r="T52" s="63"/>
      <c r="U52" s="63"/>
      <c r="V52" s="63"/>
      <c r="W52" s="63"/>
      <c r="X52" s="63"/>
      <c r="Y52" s="63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7AA4F-94A5-4948-A93D-74E1CCDE92B9}">
  <dimension ref="A2:B23"/>
  <sheetViews>
    <sheetView workbookViewId="0">
      <selection activeCell="G23" sqref="G23"/>
    </sheetView>
  </sheetViews>
  <sheetFormatPr defaultRowHeight="13.2" x14ac:dyDescent="0.25"/>
  <cols>
    <col min="1" max="1" width="34.21875" bestFit="1" customWidth="1"/>
    <col min="2" max="2" width="10.33203125" bestFit="1" customWidth="1"/>
  </cols>
  <sheetData>
    <row r="2" spans="1:2" x14ac:dyDescent="0.25">
      <c r="A2" s="65" t="s">
        <v>108</v>
      </c>
      <c r="B2" t="s">
        <v>107</v>
      </c>
    </row>
    <row r="3" spans="1:2" x14ac:dyDescent="0.25">
      <c r="A3" s="59" t="s">
        <v>109</v>
      </c>
      <c r="B3" s="62">
        <v>20</v>
      </c>
    </row>
    <row r="4" spans="1:2" x14ac:dyDescent="0.25">
      <c r="A4" s="59" t="s">
        <v>6</v>
      </c>
      <c r="B4" s="62">
        <v>1</v>
      </c>
    </row>
    <row r="5" spans="1:2" x14ac:dyDescent="0.25">
      <c r="A5" s="59" t="s">
        <v>48</v>
      </c>
      <c r="B5" s="62">
        <v>1</v>
      </c>
    </row>
    <row r="6" spans="1:2" x14ac:dyDescent="0.25">
      <c r="A6" s="59" t="s">
        <v>7</v>
      </c>
      <c r="B6" s="62">
        <v>1</v>
      </c>
    </row>
    <row r="7" spans="1:2" x14ac:dyDescent="0.25">
      <c r="A7" s="59" t="s">
        <v>51</v>
      </c>
      <c r="B7" s="62">
        <v>1</v>
      </c>
    </row>
    <row r="8" spans="1:2" x14ac:dyDescent="0.25">
      <c r="A8" s="59" t="s">
        <v>49</v>
      </c>
      <c r="B8" s="62">
        <v>1</v>
      </c>
    </row>
    <row r="9" spans="1:2" x14ac:dyDescent="0.25">
      <c r="A9" s="59" t="s">
        <v>55</v>
      </c>
      <c r="B9" s="62">
        <v>1</v>
      </c>
    </row>
    <row r="10" spans="1:2" x14ac:dyDescent="0.25">
      <c r="A10" s="59" t="s">
        <v>5</v>
      </c>
      <c r="B10" s="62">
        <v>1</v>
      </c>
    </row>
    <row r="11" spans="1:2" x14ac:dyDescent="0.25">
      <c r="A11" s="59" t="s">
        <v>8</v>
      </c>
      <c r="B11" s="62">
        <v>1</v>
      </c>
    </row>
    <row r="12" spans="1:2" x14ac:dyDescent="0.25">
      <c r="A12" s="59" t="s">
        <v>38</v>
      </c>
      <c r="B12" s="62">
        <v>1</v>
      </c>
    </row>
    <row r="13" spans="1:2" x14ac:dyDescent="0.25">
      <c r="A13" s="59" t="s">
        <v>47</v>
      </c>
      <c r="B13" s="62">
        <v>1</v>
      </c>
    </row>
    <row r="14" spans="1:2" x14ac:dyDescent="0.25">
      <c r="A14" s="59" t="s">
        <v>53</v>
      </c>
      <c r="B14" s="62">
        <v>1</v>
      </c>
    </row>
    <row r="15" spans="1:2" x14ac:dyDescent="0.25">
      <c r="A15" s="59" t="s">
        <v>46</v>
      </c>
      <c r="B15" s="62">
        <v>1</v>
      </c>
    </row>
    <row r="16" spans="1:2" x14ac:dyDescent="0.25">
      <c r="A16" s="59" t="s">
        <v>50</v>
      </c>
      <c r="B16" s="62">
        <v>1</v>
      </c>
    </row>
    <row r="17" spans="1:2" x14ac:dyDescent="0.25">
      <c r="A17" s="59" t="s">
        <v>11</v>
      </c>
      <c r="B17" s="62">
        <v>1</v>
      </c>
    </row>
    <row r="18" spans="1:2" x14ac:dyDescent="0.25">
      <c r="A18" s="59" t="s">
        <v>74</v>
      </c>
      <c r="B18" s="62">
        <v>1</v>
      </c>
    </row>
    <row r="19" spans="1:2" x14ac:dyDescent="0.25">
      <c r="A19" s="59" t="s">
        <v>4</v>
      </c>
      <c r="B19" s="62">
        <v>1</v>
      </c>
    </row>
    <row r="20" spans="1:2" x14ac:dyDescent="0.25">
      <c r="A20" s="59" t="s">
        <v>10</v>
      </c>
      <c r="B20" s="62"/>
    </row>
    <row r="21" spans="1:2" x14ac:dyDescent="0.25">
      <c r="A21" s="59" t="s">
        <v>52</v>
      </c>
      <c r="B21" s="62"/>
    </row>
    <row r="22" spans="1:2" x14ac:dyDescent="0.25">
      <c r="A22" s="59" t="s">
        <v>57</v>
      </c>
      <c r="B22" s="62"/>
    </row>
    <row r="23" spans="1:2" x14ac:dyDescent="0.25">
      <c r="A23" s="59" t="s">
        <v>110</v>
      </c>
      <c r="B23" s="62">
        <v>36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YearlyCalendar</vt:lpstr>
      <vt:lpstr>Transformed Data</vt:lpstr>
      <vt:lpstr>Suggestion1</vt:lpstr>
      <vt:lpstr>month</vt:lpstr>
      <vt:lpstr>YearlyCalendar!Print_Area</vt:lpstr>
      <vt:lpstr>startday</vt:lpstr>
      <vt:lpstr>year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District Calendar Template</dc:title>
  <dc:creator>Vertex42.com</dc:creator>
  <dc:description>(c) 2013-2018 Vertex42 LLC. All Rights Reserved.</dc:description>
  <cp:lastModifiedBy>Valerie Banda</cp:lastModifiedBy>
  <cp:lastPrinted>2021-06-04T17:32:43Z</cp:lastPrinted>
  <dcterms:created xsi:type="dcterms:W3CDTF">2004-08-16T18:44:14Z</dcterms:created>
  <dcterms:modified xsi:type="dcterms:W3CDTF">2021-06-07T15:02:54Z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2013-2018 Vertex42 LLC</vt:lpwstr>
  </property>
  <property fmtid="{D5CDD505-2E9C-101B-9397-08002B2CF9AE}" pid="3" name="Source">
    <vt:lpwstr>https://www.vertex42.com/calendars/school-calendar.html</vt:lpwstr>
  </property>
  <property fmtid="{D5CDD505-2E9C-101B-9397-08002B2CF9AE}" pid="4" name="Version">
    <vt:lpwstr>1.1.1</vt:lpwstr>
  </property>
</Properties>
</file>